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801"/>
  <workbookPr defaultThemeVersion="124226"/>
  <mc:AlternateContent xmlns:mc="http://schemas.openxmlformats.org/markup-compatibility/2006">
    <mc:Choice Requires="x15">
      <x15ac:absPath xmlns:x15ac="http://schemas.microsoft.com/office/spreadsheetml/2010/11/ac" url="C:\Users\GUILLERMO\Desktop\PROYECTO DE LEY DE INGRESOS 2023\PROYECTO LI 2023 GUADALCAZAR DISCO\"/>
    </mc:Choice>
  </mc:AlternateContent>
  <xr:revisionPtr revIDLastSave="0" documentId="13_ncr:1_{53F6D520-EB66-4A8F-96BB-4EC7D40BF09A}" xr6:coauthVersionLast="46" xr6:coauthVersionMax="46" xr10:uidLastSave="{00000000-0000-0000-0000-000000000000}"/>
  <bookViews>
    <workbookView xWindow="-108" yWindow="-108" windowWidth="23256" windowHeight="12576" xr2:uid="{00000000-000D-0000-FFFF-FFFF00000000}"/>
  </bookViews>
  <sheets>
    <sheet name="ANEXO VII COMPARATIVO (formato)" sheetId="6" r:id="rId1"/>
    <sheet name="COMPARATIVO (2)" sheetId="1" r:id="rId2"/>
  </sheets>
  <definedNames>
    <definedName name="_xlnm._FilterDatabase" localSheetId="1" hidden="1">'COMPARATIVO (2)'!$B$6:$Z$567</definedName>
    <definedName name="_Hlk88311024" localSheetId="1">'COMPARATIVO (2)'!$B$164</definedName>
    <definedName name="_xlnm.Print_Area" localSheetId="1">'COMPARATIVO (2)'!$B$3:$K$506</definedName>
    <definedName name="_xlnm.Print_Titles" localSheetId="1">'COMPARATIVO (2)'!$3:$6</definedName>
  </definedNames>
  <calcPr calcId="181029"/>
</workbook>
</file>

<file path=xl/calcChain.xml><?xml version="1.0" encoding="utf-8"?>
<calcChain xmlns="http://schemas.openxmlformats.org/spreadsheetml/2006/main">
  <c r="M506" i="6" l="1"/>
  <c r="J506" i="6" s="1"/>
  <c r="I506" i="6"/>
  <c r="M505" i="6"/>
  <c r="J505" i="6"/>
  <c r="I505" i="6"/>
  <c r="M504" i="6"/>
  <c r="J504" i="6"/>
  <c r="I504" i="6"/>
  <c r="M499" i="6"/>
  <c r="J499" i="6" s="1"/>
  <c r="I499" i="6"/>
  <c r="M495" i="6"/>
  <c r="M494" i="6"/>
  <c r="M493" i="6"/>
  <c r="J493" i="6"/>
  <c r="T492" i="6"/>
  <c r="M492" i="6"/>
  <c r="J492" i="6" s="1"/>
  <c r="I492" i="6"/>
  <c r="M491" i="6"/>
  <c r="M490" i="6"/>
  <c r="M489" i="6"/>
  <c r="J489" i="6"/>
  <c r="M488" i="6"/>
  <c r="J488" i="6" s="1"/>
  <c r="T487" i="6"/>
  <c r="M487" i="6"/>
  <c r="J487" i="6"/>
  <c r="T486" i="6"/>
  <c r="M486" i="6"/>
  <c r="M485" i="6"/>
  <c r="M484" i="6"/>
  <c r="T483" i="6"/>
  <c r="T482" i="6"/>
  <c r="M482" i="6"/>
  <c r="T481" i="6"/>
  <c r="M481" i="6"/>
  <c r="J481" i="6" s="1"/>
  <c r="I481" i="6"/>
  <c r="T480" i="6"/>
  <c r="M480" i="6"/>
  <c r="J480" i="6" s="1"/>
  <c r="I480" i="6"/>
  <c r="T479" i="6"/>
  <c r="M479" i="6"/>
  <c r="J479" i="6" s="1"/>
  <c r="I479" i="6"/>
  <c r="T478" i="6"/>
  <c r="M478" i="6"/>
  <c r="J478" i="6" s="1"/>
  <c r="I478" i="6"/>
  <c r="T477" i="6"/>
  <c r="M477" i="6"/>
  <c r="J477" i="6" s="1"/>
  <c r="I477" i="6"/>
  <c r="T476" i="6"/>
  <c r="M476" i="6"/>
  <c r="J476" i="6" s="1"/>
  <c r="I476" i="6"/>
  <c r="T475" i="6"/>
  <c r="M475" i="6"/>
  <c r="J475" i="6" s="1"/>
  <c r="I475" i="6"/>
  <c r="T474" i="6"/>
  <c r="M474" i="6"/>
  <c r="J474" i="6" s="1"/>
  <c r="I474" i="6"/>
  <c r="T473" i="6"/>
  <c r="M473" i="6"/>
  <c r="J473" i="6" s="1"/>
  <c r="I473" i="6"/>
  <c r="T472" i="6"/>
  <c r="M472" i="6"/>
  <c r="J472" i="6" s="1"/>
  <c r="I472" i="6"/>
  <c r="T471" i="6"/>
  <c r="M471" i="6"/>
  <c r="J471" i="6" s="1"/>
  <c r="I471" i="6"/>
  <c r="T470" i="6"/>
  <c r="M470" i="6"/>
  <c r="J470" i="6" s="1"/>
  <c r="I470" i="6"/>
  <c r="T469" i="6"/>
  <c r="M469" i="6"/>
  <c r="J469" i="6" s="1"/>
  <c r="I469" i="6"/>
  <c r="T468" i="6"/>
  <c r="M468" i="6"/>
  <c r="J468" i="6" s="1"/>
  <c r="I468" i="6"/>
  <c r="T467" i="6"/>
  <c r="M467" i="6"/>
  <c r="J467" i="6" s="1"/>
  <c r="I467" i="6"/>
  <c r="T466" i="6"/>
  <c r="M466" i="6"/>
  <c r="J466" i="6" s="1"/>
  <c r="I466" i="6"/>
  <c r="T465" i="6"/>
  <c r="M465" i="6"/>
  <c r="J465" i="6" s="1"/>
  <c r="I465" i="6"/>
  <c r="T464" i="6"/>
  <c r="M464" i="6"/>
  <c r="J464" i="6" s="1"/>
  <c r="I464" i="6"/>
  <c r="T463" i="6"/>
  <c r="M463" i="6"/>
  <c r="J463" i="6" s="1"/>
  <c r="I463" i="6"/>
  <c r="T462" i="6"/>
  <c r="M462" i="6"/>
  <c r="J462" i="6" s="1"/>
  <c r="I462" i="6"/>
  <c r="T461" i="6"/>
  <c r="M461" i="6"/>
  <c r="J461" i="6" s="1"/>
  <c r="I461" i="6"/>
  <c r="T460" i="6"/>
  <c r="M460" i="6"/>
  <c r="J460" i="6" s="1"/>
  <c r="I460" i="6"/>
  <c r="T459" i="6"/>
  <c r="M459" i="6"/>
  <c r="J459" i="6" s="1"/>
  <c r="I459" i="6"/>
  <c r="T458" i="6"/>
  <c r="M458" i="6"/>
  <c r="J458" i="6" s="1"/>
  <c r="I458" i="6"/>
  <c r="T457" i="6"/>
  <c r="M457" i="6"/>
  <c r="J457" i="6" s="1"/>
  <c r="I457" i="6"/>
  <c r="T456" i="6"/>
  <c r="M456" i="6"/>
  <c r="J456" i="6" s="1"/>
  <c r="I456" i="6"/>
  <c r="T455" i="6"/>
  <c r="M455" i="6"/>
  <c r="J455" i="6" s="1"/>
  <c r="I455" i="6"/>
  <c r="T454" i="6"/>
  <c r="M454" i="6"/>
  <c r="J454" i="6" s="1"/>
  <c r="I454" i="6"/>
  <c r="T453" i="6"/>
  <c r="M453" i="6"/>
  <c r="J453" i="6" s="1"/>
  <c r="I453" i="6"/>
  <c r="T452" i="6"/>
  <c r="M452" i="6"/>
  <c r="J452" i="6" s="1"/>
  <c r="I452" i="6"/>
  <c r="T451" i="6"/>
  <c r="M451" i="6"/>
  <c r="J451" i="6" s="1"/>
  <c r="I451" i="6"/>
  <c r="T450" i="6"/>
  <c r="M450" i="6"/>
  <c r="J450" i="6" s="1"/>
  <c r="I450" i="6"/>
  <c r="T449" i="6"/>
  <c r="M449" i="6"/>
  <c r="J449" i="6" s="1"/>
  <c r="I449" i="6"/>
  <c r="T448" i="6"/>
  <c r="M448" i="6"/>
  <c r="J448" i="6" s="1"/>
  <c r="I448" i="6"/>
  <c r="T447" i="6"/>
  <c r="M447" i="6"/>
  <c r="J447" i="6" s="1"/>
  <c r="I447" i="6"/>
  <c r="T446" i="6"/>
  <c r="M446" i="6"/>
  <c r="J446" i="6" s="1"/>
  <c r="I446" i="6"/>
  <c r="T445" i="6"/>
  <c r="M445" i="6"/>
  <c r="J445" i="6" s="1"/>
  <c r="I445" i="6"/>
  <c r="T444" i="6"/>
  <c r="M444" i="6"/>
  <c r="J444" i="6" s="1"/>
  <c r="I444" i="6"/>
  <c r="T443" i="6"/>
  <c r="M443" i="6"/>
  <c r="J443" i="6" s="1"/>
  <c r="I443" i="6"/>
  <c r="T442" i="6"/>
  <c r="M442" i="6"/>
  <c r="J442" i="6" s="1"/>
  <c r="I442" i="6"/>
  <c r="T441" i="6"/>
  <c r="M441" i="6"/>
  <c r="J441" i="6" s="1"/>
  <c r="I441" i="6"/>
  <c r="T440" i="6"/>
  <c r="M440" i="6"/>
  <c r="J440" i="6" s="1"/>
  <c r="I440" i="6"/>
  <c r="T439" i="6"/>
  <c r="M439" i="6"/>
  <c r="J439" i="6" s="1"/>
  <c r="I439" i="6"/>
  <c r="T438" i="6"/>
  <c r="M438" i="6"/>
  <c r="J438" i="6" s="1"/>
  <c r="I438" i="6"/>
  <c r="T437" i="6"/>
  <c r="M437" i="6"/>
  <c r="J437" i="6" s="1"/>
  <c r="I437" i="6"/>
  <c r="T436" i="6"/>
  <c r="M436" i="6"/>
  <c r="J436" i="6" s="1"/>
  <c r="I436" i="6"/>
  <c r="T435" i="6"/>
  <c r="M435" i="6"/>
  <c r="J435" i="6" s="1"/>
  <c r="I435" i="6"/>
  <c r="T434" i="6"/>
  <c r="M434" i="6"/>
  <c r="J434" i="6" s="1"/>
  <c r="I434" i="6"/>
  <c r="T433" i="6"/>
  <c r="M433" i="6"/>
  <c r="J433" i="6" s="1"/>
  <c r="I433" i="6"/>
  <c r="T432" i="6"/>
  <c r="M432" i="6"/>
  <c r="J432" i="6" s="1"/>
  <c r="I432" i="6"/>
  <c r="T431" i="6"/>
  <c r="M431" i="6"/>
  <c r="J431" i="6" s="1"/>
  <c r="I431" i="6"/>
  <c r="T430" i="6"/>
  <c r="M430" i="6"/>
  <c r="J430" i="6" s="1"/>
  <c r="I430" i="6"/>
  <c r="T429" i="6"/>
  <c r="M429" i="6"/>
  <c r="J429" i="6" s="1"/>
  <c r="I429" i="6"/>
  <c r="T428" i="6"/>
  <c r="M428" i="6"/>
  <c r="J428" i="6" s="1"/>
  <c r="I428" i="6"/>
  <c r="T427" i="6"/>
  <c r="M427" i="6"/>
  <c r="J427" i="6" s="1"/>
  <c r="I427" i="6"/>
  <c r="T426" i="6"/>
  <c r="M426" i="6"/>
  <c r="J426" i="6" s="1"/>
  <c r="I426" i="6"/>
  <c r="M421" i="6"/>
  <c r="J421" i="6" s="1"/>
  <c r="I421" i="6"/>
  <c r="M418" i="6"/>
  <c r="J418" i="6" s="1"/>
  <c r="T416" i="6"/>
  <c r="M416" i="6"/>
  <c r="I416" i="6"/>
  <c r="T415" i="6"/>
  <c r="M415" i="6"/>
  <c r="T414" i="6"/>
  <c r="M414" i="6"/>
  <c r="J414" i="6" s="1"/>
  <c r="I414" i="6"/>
  <c r="T413" i="6"/>
  <c r="M413" i="6"/>
  <c r="J413" i="6"/>
  <c r="I413" i="6"/>
  <c r="T412" i="6"/>
  <c r="M412" i="6"/>
  <c r="J412" i="6" s="1"/>
  <c r="I412" i="6"/>
  <c r="T411" i="6"/>
  <c r="M411" i="6"/>
  <c r="T410" i="6"/>
  <c r="M410" i="6"/>
  <c r="J410" i="6" s="1"/>
  <c r="I410" i="6"/>
  <c r="T409" i="6"/>
  <c r="M409" i="6"/>
  <c r="T408" i="6"/>
  <c r="M408" i="6"/>
  <c r="J408" i="6"/>
  <c r="I408" i="6"/>
  <c r="T407" i="6"/>
  <c r="M407" i="6"/>
  <c r="J407" i="6" s="1"/>
  <c r="I407" i="6"/>
  <c r="T406" i="6"/>
  <c r="M406" i="6"/>
  <c r="T405" i="6"/>
  <c r="M405" i="6"/>
  <c r="T404" i="6"/>
  <c r="M404" i="6"/>
  <c r="T403" i="6"/>
  <c r="M403" i="6"/>
  <c r="J403" i="6" s="1"/>
  <c r="I403" i="6"/>
  <c r="T402" i="6"/>
  <c r="M402" i="6"/>
  <c r="J402" i="6" s="1"/>
  <c r="I402" i="6"/>
  <c r="T398" i="6"/>
  <c r="M398" i="6"/>
  <c r="J398" i="6" s="1"/>
  <c r="I398" i="6"/>
  <c r="T397" i="6"/>
  <c r="M397" i="6"/>
  <c r="T396" i="6"/>
  <c r="M396" i="6"/>
  <c r="J396" i="6" s="1"/>
  <c r="I396" i="6"/>
  <c r="T395" i="6"/>
  <c r="M395" i="6"/>
  <c r="J395" i="6"/>
  <c r="I395" i="6"/>
  <c r="T394" i="6"/>
  <c r="M394" i="6"/>
  <c r="J394" i="6" s="1"/>
  <c r="I394" i="6"/>
  <c r="T393" i="6"/>
  <c r="M393" i="6"/>
  <c r="J393" i="6"/>
  <c r="I393" i="6"/>
  <c r="T392" i="6"/>
  <c r="M392" i="6"/>
  <c r="J392" i="6" s="1"/>
  <c r="I392" i="6"/>
  <c r="T391" i="6"/>
  <c r="M391" i="6"/>
  <c r="J391" i="6"/>
  <c r="I391" i="6"/>
  <c r="T390" i="6"/>
  <c r="M390" i="6"/>
  <c r="J390" i="6" s="1"/>
  <c r="I390" i="6"/>
  <c r="T389" i="6"/>
  <c r="M389" i="6"/>
  <c r="J389" i="6"/>
  <c r="I389" i="6"/>
  <c r="T388" i="6"/>
  <c r="M388" i="6"/>
  <c r="J388" i="6" s="1"/>
  <c r="I388" i="6"/>
  <c r="T387" i="6"/>
  <c r="M387" i="6"/>
  <c r="J387" i="6"/>
  <c r="I387" i="6"/>
  <c r="T386" i="6"/>
  <c r="M386" i="6"/>
  <c r="T385" i="6"/>
  <c r="M385" i="6"/>
  <c r="J385" i="6" s="1"/>
  <c r="I385" i="6"/>
  <c r="T384" i="6"/>
  <c r="M384" i="6"/>
  <c r="J384" i="6" s="1"/>
  <c r="I384" i="6"/>
  <c r="T383" i="6"/>
  <c r="M383" i="6"/>
  <c r="J383" i="6" s="1"/>
  <c r="I383" i="6"/>
  <c r="T382" i="6"/>
  <c r="M382" i="6"/>
  <c r="J382" i="6" s="1"/>
  <c r="I382" i="6"/>
  <c r="T381" i="6"/>
  <c r="M381" i="6"/>
  <c r="J381" i="6" s="1"/>
  <c r="I381" i="6"/>
  <c r="T380" i="6"/>
  <c r="M380" i="6"/>
  <c r="T379" i="6"/>
  <c r="M379" i="6"/>
  <c r="T378" i="6"/>
  <c r="M378" i="6"/>
  <c r="J378" i="6" s="1"/>
  <c r="I378" i="6"/>
  <c r="T377" i="6"/>
  <c r="M377" i="6"/>
  <c r="J377" i="6" s="1"/>
  <c r="I377" i="6"/>
  <c r="T376" i="6"/>
  <c r="M376" i="6"/>
  <c r="J376" i="6" s="1"/>
  <c r="I376" i="6"/>
  <c r="T375" i="6"/>
  <c r="M375" i="6"/>
  <c r="J375" i="6" s="1"/>
  <c r="I375" i="6"/>
  <c r="T374" i="6"/>
  <c r="M374" i="6"/>
  <c r="J374" i="6" s="1"/>
  <c r="I374" i="6"/>
  <c r="T373" i="6"/>
  <c r="M373" i="6"/>
  <c r="J373" i="6" s="1"/>
  <c r="I373" i="6"/>
  <c r="T372" i="6"/>
  <c r="M372" i="6"/>
  <c r="J372" i="6" s="1"/>
  <c r="I372" i="6"/>
  <c r="T371" i="6"/>
  <c r="M371" i="6"/>
  <c r="J371" i="6" s="1"/>
  <c r="I371" i="6"/>
  <c r="M369" i="6"/>
  <c r="M368" i="6"/>
  <c r="J368" i="6" s="1"/>
  <c r="I368" i="6"/>
  <c r="M367" i="6"/>
  <c r="M366" i="6"/>
  <c r="M365" i="6"/>
  <c r="J365" i="6"/>
  <c r="I365" i="6"/>
  <c r="M364" i="6"/>
  <c r="M363" i="6"/>
  <c r="J363" i="6"/>
  <c r="I363" i="6"/>
  <c r="M362" i="6"/>
  <c r="J362" i="6" s="1"/>
  <c r="I362" i="6"/>
  <c r="T361" i="6"/>
  <c r="M361" i="6"/>
  <c r="T358" i="6"/>
  <c r="M358" i="6"/>
  <c r="J358" i="6"/>
  <c r="I358" i="6"/>
  <c r="T357" i="6"/>
  <c r="M357" i="6"/>
  <c r="J357" i="6" s="1"/>
  <c r="I357" i="6"/>
  <c r="T356" i="6"/>
  <c r="M356" i="6"/>
  <c r="J356" i="6"/>
  <c r="I356" i="6"/>
  <c r="T355" i="6"/>
  <c r="M355" i="6"/>
  <c r="J355" i="6" s="1"/>
  <c r="I355" i="6"/>
  <c r="T354" i="6"/>
  <c r="M354" i="6"/>
  <c r="T353" i="6"/>
  <c r="M353" i="6"/>
  <c r="T352" i="6"/>
  <c r="M352" i="6"/>
  <c r="J352" i="6" s="1"/>
  <c r="I352" i="6"/>
  <c r="T351" i="6"/>
  <c r="M351" i="6"/>
  <c r="J351" i="6"/>
  <c r="I351" i="6"/>
  <c r="T350" i="6"/>
  <c r="M350" i="6"/>
  <c r="J350" i="6" s="1"/>
  <c r="I350" i="6"/>
  <c r="T349" i="6"/>
  <c r="M349" i="6"/>
  <c r="J349" i="6"/>
  <c r="I349" i="6"/>
  <c r="T348" i="6"/>
  <c r="M348" i="6"/>
  <c r="J348" i="6" s="1"/>
  <c r="I348" i="6"/>
  <c r="T347" i="6"/>
  <c r="M347" i="6"/>
  <c r="T346" i="6"/>
  <c r="M346" i="6"/>
  <c r="T345" i="6"/>
  <c r="M345" i="6"/>
  <c r="T344" i="6"/>
  <c r="M344" i="6"/>
  <c r="T343" i="6"/>
  <c r="M343" i="6"/>
  <c r="M341" i="6"/>
  <c r="M340" i="6"/>
  <c r="M339" i="6"/>
  <c r="J339" i="6"/>
  <c r="I339" i="6"/>
  <c r="M338" i="6"/>
  <c r="M337" i="6"/>
  <c r="J337" i="6"/>
  <c r="I337" i="6"/>
  <c r="M336" i="6"/>
  <c r="J336" i="6" s="1"/>
  <c r="I336" i="6"/>
  <c r="M335" i="6"/>
  <c r="J335" i="6"/>
  <c r="I335" i="6"/>
  <c r="M334" i="6"/>
  <c r="J334" i="6"/>
  <c r="I334" i="6"/>
  <c r="M333" i="6"/>
  <c r="J333" i="6"/>
  <c r="I333" i="6"/>
  <c r="M332" i="6"/>
  <c r="J332" i="6" s="1"/>
  <c r="I332" i="6"/>
  <c r="M331" i="6"/>
  <c r="M328" i="6"/>
  <c r="M327" i="6"/>
  <c r="T325" i="6"/>
  <c r="M325" i="6"/>
  <c r="J325" i="6"/>
  <c r="I325" i="6"/>
  <c r="T324" i="6"/>
  <c r="M324" i="6"/>
  <c r="J324" i="6" s="1"/>
  <c r="I324" i="6"/>
  <c r="M323" i="6"/>
  <c r="M322" i="6"/>
  <c r="T321" i="6"/>
  <c r="M321" i="6"/>
  <c r="T320" i="6"/>
  <c r="M320" i="6"/>
  <c r="T319" i="6"/>
  <c r="M319" i="6"/>
  <c r="T318" i="6"/>
  <c r="M318" i="6"/>
  <c r="J318" i="6"/>
  <c r="I318" i="6"/>
  <c r="T317" i="6"/>
  <c r="M317" i="6"/>
  <c r="J317" i="6" s="1"/>
  <c r="I317" i="6"/>
  <c r="T316" i="6"/>
  <c r="M316" i="6"/>
  <c r="J316" i="6"/>
  <c r="I316" i="6"/>
  <c r="T315" i="6"/>
  <c r="M315" i="6"/>
  <c r="J315" i="6" s="1"/>
  <c r="I315" i="6"/>
  <c r="T314" i="6"/>
  <c r="M314" i="6"/>
  <c r="J314" i="6"/>
  <c r="I314" i="6"/>
  <c r="T313" i="6"/>
  <c r="M313" i="6"/>
  <c r="J313" i="6" s="1"/>
  <c r="I313" i="6"/>
  <c r="T312" i="6"/>
  <c r="M312" i="6"/>
  <c r="J312" i="6"/>
  <c r="I312" i="6"/>
  <c r="T311" i="6"/>
  <c r="M311" i="6"/>
  <c r="J311" i="6" s="1"/>
  <c r="I311" i="6"/>
  <c r="T310" i="6"/>
  <c r="M310" i="6"/>
  <c r="J310" i="6"/>
  <c r="I310" i="6"/>
  <c r="T309" i="6"/>
  <c r="M309" i="6"/>
  <c r="J309" i="6" s="1"/>
  <c r="I309" i="6"/>
  <c r="T308" i="6"/>
  <c r="M308" i="6"/>
  <c r="J308" i="6"/>
  <c r="I308" i="6"/>
  <c r="T307" i="6"/>
  <c r="M307" i="6"/>
  <c r="J307" i="6" s="1"/>
  <c r="I307" i="6"/>
  <c r="T306" i="6"/>
  <c r="M306" i="6"/>
  <c r="J306" i="6"/>
  <c r="I306" i="6"/>
  <c r="T305" i="6"/>
  <c r="M305" i="6"/>
  <c r="J305" i="6" s="1"/>
  <c r="I305" i="6"/>
  <c r="T304" i="6"/>
  <c r="M304" i="6"/>
  <c r="J304" i="6"/>
  <c r="I304" i="6"/>
  <c r="T303" i="6"/>
  <c r="M303" i="6"/>
  <c r="J303" i="6" s="1"/>
  <c r="I303" i="6"/>
  <c r="T302" i="6"/>
  <c r="M302" i="6"/>
  <c r="J302" i="6"/>
  <c r="I302" i="6"/>
  <c r="T301" i="6"/>
  <c r="M301" i="6"/>
  <c r="J301" i="6" s="1"/>
  <c r="I301" i="6"/>
  <c r="T300" i="6"/>
  <c r="M300" i="6"/>
  <c r="J300" i="6"/>
  <c r="I300" i="6"/>
  <c r="T299" i="6"/>
  <c r="M299" i="6"/>
  <c r="J299" i="6" s="1"/>
  <c r="I299" i="6"/>
  <c r="T298" i="6"/>
  <c r="M298" i="6"/>
  <c r="J298" i="6"/>
  <c r="I298" i="6"/>
  <c r="T297" i="6"/>
  <c r="M297" i="6"/>
  <c r="J297" i="6" s="1"/>
  <c r="I297" i="6"/>
  <c r="T296" i="6"/>
  <c r="M296" i="6"/>
  <c r="J296" i="6"/>
  <c r="I296" i="6"/>
  <c r="T295" i="6"/>
  <c r="M295" i="6"/>
  <c r="J295" i="6" s="1"/>
  <c r="I295" i="6"/>
  <c r="T294" i="6"/>
  <c r="M294" i="6"/>
  <c r="J294" i="6"/>
  <c r="I294" i="6"/>
  <c r="M292" i="6"/>
  <c r="M291" i="6"/>
  <c r="J291" i="6" s="1"/>
  <c r="I291" i="6"/>
  <c r="M290" i="6"/>
  <c r="J290" i="6" s="1"/>
  <c r="I290" i="6"/>
  <c r="M289" i="6"/>
  <c r="J289" i="6"/>
  <c r="I289" i="6"/>
  <c r="M288" i="6"/>
  <c r="J288" i="6" s="1"/>
  <c r="I288" i="6"/>
  <c r="M287" i="6"/>
  <c r="J287" i="6"/>
  <c r="I287" i="6"/>
  <c r="M286" i="6"/>
  <c r="J286" i="6"/>
  <c r="I286" i="6"/>
  <c r="M285" i="6"/>
  <c r="J285" i="6"/>
  <c r="I285" i="6"/>
  <c r="M284" i="6"/>
  <c r="M283" i="6"/>
  <c r="M281" i="6"/>
  <c r="J281" i="6"/>
  <c r="I281" i="6"/>
  <c r="M278" i="6"/>
  <c r="M277" i="6"/>
  <c r="T276" i="6"/>
  <c r="M276" i="6"/>
  <c r="T275" i="6"/>
  <c r="M275" i="6"/>
  <c r="T274" i="6"/>
  <c r="M274" i="6"/>
  <c r="T273" i="6"/>
  <c r="M273" i="6"/>
  <c r="J273" i="6" s="1"/>
  <c r="I273" i="6"/>
  <c r="T272" i="6"/>
  <c r="M272" i="6"/>
  <c r="J272" i="6"/>
  <c r="I272" i="6"/>
  <c r="T271" i="6"/>
  <c r="M271" i="6"/>
  <c r="T270" i="6"/>
  <c r="M270" i="6"/>
  <c r="J270" i="6" s="1"/>
  <c r="I270" i="6"/>
  <c r="T269" i="6"/>
  <c r="M269" i="6"/>
  <c r="J269" i="6" s="1"/>
  <c r="I269" i="6"/>
  <c r="T268" i="6"/>
  <c r="M268" i="6"/>
  <c r="J268" i="6" s="1"/>
  <c r="I268" i="6"/>
  <c r="T267" i="6"/>
  <c r="M267" i="6"/>
  <c r="J267" i="6" s="1"/>
  <c r="I267" i="6"/>
  <c r="T266" i="6"/>
  <c r="M266" i="6"/>
  <c r="J266" i="6" s="1"/>
  <c r="I266" i="6"/>
  <c r="T265" i="6"/>
  <c r="M265" i="6"/>
  <c r="J265" i="6" s="1"/>
  <c r="I265" i="6"/>
  <c r="T264" i="6"/>
  <c r="M264" i="6"/>
  <c r="T263" i="6"/>
  <c r="M263" i="6"/>
  <c r="J263" i="6"/>
  <c r="I263" i="6"/>
  <c r="T262" i="6"/>
  <c r="M262" i="6"/>
  <c r="J262" i="6" s="1"/>
  <c r="I262" i="6"/>
  <c r="T261" i="6"/>
  <c r="M261" i="6"/>
  <c r="J261" i="6"/>
  <c r="I261" i="6"/>
  <c r="T260" i="6"/>
  <c r="M260" i="6"/>
  <c r="T259" i="6"/>
  <c r="M259" i="6"/>
  <c r="J259" i="6" s="1"/>
  <c r="I259" i="6"/>
  <c r="T258" i="6"/>
  <c r="M258" i="6"/>
  <c r="T256" i="6"/>
  <c r="M256" i="6"/>
  <c r="T255" i="6"/>
  <c r="M255" i="6"/>
  <c r="J255" i="6" s="1"/>
  <c r="I255" i="6"/>
  <c r="T254" i="6"/>
  <c r="M254" i="6"/>
  <c r="T253" i="6"/>
  <c r="M253" i="6"/>
  <c r="J253" i="6" s="1"/>
  <c r="I253" i="6"/>
  <c r="T252" i="6"/>
  <c r="M252" i="6"/>
  <c r="T251" i="6"/>
  <c r="M251" i="6"/>
  <c r="J251" i="6" s="1"/>
  <c r="I251" i="6"/>
  <c r="T250" i="6"/>
  <c r="M250" i="6"/>
  <c r="T249" i="6"/>
  <c r="M249" i="6"/>
  <c r="J249" i="6"/>
  <c r="I249" i="6"/>
  <c r="T248" i="6"/>
  <c r="M248" i="6"/>
  <c r="T247" i="6"/>
  <c r="M247" i="6"/>
  <c r="T246" i="6"/>
  <c r="M246" i="6"/>
  <c r="J246" i="6"/>
  <c r="I246" i="6"/>
  <c r="T245" i="6"/>
  <c r="M245" i="6"/>
  <c r="T244" i="6"/>
  <c r="M244" i="6"/>
  <c r="J244" i="6" s="1"/>
  <c r="I244" i="6"/>
  <c r="T243" i="6"/>
  <c r="M243" i="6"/>
  <c r="T242" i="6"/>
  <c r="M242" i="6"/>
  <c r="J242" i="6" s="1"/>
  <c r="I242" i="6"/>
  <c r="T241" i="6"/>
  <c r="M241" i="6"/>
  <c r="T240" i="6"/>
  <c r="M240" i="6"/>
  <c r="T239" i="6"/>
  <c r="M239" i="6"/>
  <c r="J239" i="6" s="1"/>
  <c r="I239" i="6"/>
  <c r="T238" i="6"/>
  <c r="M238" i="6"/>
  <c r="T237" i="6"/>
  <c r="M237" i="6"/>
  <c r="J237" i="6" s="1"/>
  <c r="I237" i="6"/>
  <c r="T236" i="6"/>
  <c r="M236" i="6"/>
  <c r="T235" i="6"/>
  <c r="M235" i="6"/>
  <c r="J235" i="6"/>
  <c r="I235" i="6"/>
  <c r="AB233" i="6"/>
  <c r="T233" i="6"/>
  <c r="M233" i="6"/>
  <c r="AB232" i="6"/>
  <c r="T232" i="6"/>
  <c r="M232" i="6"/>
  <c r="I232" i="6"/>
  <c r="AB231" i="6"/>
  <c r="T231" i="6"/>
  <c r="M231" i="6"/>
  <c r="I231" i="6"/>
  <c r="AB230" i="6"/>
  <c r="T230" i="6"/>
  <c r="M230" i="6"/>
  <c r="I230" i="6"/>
  <c r="AB229" i="6"/>
  <c r="T229" i="6"/>
  <c r="M229" i="6"/>
  <c r="I229" i="6"/>
  <c r="AB228" i="6"/>
  <c r="T228" i="6"/>
  <c r="M228" i="6"/>
  <c r="I228" i="6"/>
  <c r="AB227" i="6"/>
  <c r="T227" i="6"/>
  <c r="M227" i="6"/>
  <c r="I227" i="6"/>
  <c r="AB226" i="6"/>
  <c r="T226" i="6"/>
  <c r="M226" i="6"/>
  <c r="I226" i="6"/>
  <c r="AB225" i="6"/>
  <c r="T225" i="6"/>
  <c r="M225" i="6"/>
  <c r="I225" i="6"/>
  <c r="AB224" i="6"/>
  <c r="T224" i="6"/>
  <c r="M224" i="6"/>
  <c r="I224" i="6"/>
  <c r="AB223" i="6"/>
  <c r="T223" i="6"/>
  <c r="M223" i="6"/>
  <c r="I223" i="6"/>
  <c r="AB222" i="6"/>
  <c r="T222" i="6"/>
  <c r="M222" i="6"/>
  <c r="I222" i="6"/>
  <c r="AB221" i="6"/>
  <c r="T221" i="6"/>
  <c r="M221" i="6"/>
  <c r="I221" i="6"/>
  <c r="AB220" i="6"/>
  <c r="T220" i="6"/>
  <c r="M220" i="6"/>
  <c r="I220" i="6"/>
  <c r="AB219" i="6"/>
  <c r="T219" i="6"/>
  <c r="M219" i="6"/>
  <c r="I219" i="6"/>
  <c r="AB218" i="6"/>
  <c r="T218" i="6"/>
  <c r="M218" i="6"/>
  <c r="I218" i="6"/>
  <c r="AB217" i="6"/>
  <c r="T217" i="6"/>
  <c r="M217" i="6"/>
  <c r="I217" i="6"/>
  <c r="AB216" i="6"/>
  <c r="T216" i="6"/>
  <c r="M216" i="6"/>
  <c r="I216" i="6"/>
  <c r="AB215" i="6"/>
  <c r="T215" i="6"/>
  <c r="M215" i="6"/>
  <c r="I215" i="6"/>
  <c r="AB214" i="6"/>
  <c r="T214" i="6"/>
  <c r="M214" i="6"/>
  <c r="I214" i="6"/>
  <c r="AB213" i="6"/>
  <c r="T213" i="6"/>
  <c r="M213" i="6"/>
  <c r="I213" i="6"/>
  <c r="AB212" i="6"/>
  <c r="T212" i="6"/>
  <c r="M212" i="6"/>
  <c r="I212" i="6"/>
  <c r="AB211" i="6"/>
  <c r="T211" i="6"/>
  <c r="M211" i="6"/>
  <c r="I211" i="6"/>
  <c r="AB210" i="6"/>
  <c r="T210" i="6"/>
  <c r="M210" i="6"/>
  <c r="I210" i="6"/>
  <c r="AB209" i="6"/>
  <c r="T209" i="6"/>
  <c r="M209" i="6"/>
  <c r="I209" i="6"/>
  <c r="AB208" i="6"/>
  <c r="T208" i="6"/>
  <c r="M208" i="6"/>
  <c r="I208" i="6"/>
  <c r="AB207" i="6"/>
  <c r="T207" i="6"/>
  <c r="M207" i="6"/>
  <c r="I207" i="6"/>
  <c r="AB206" i="6"/>
  <c r="T206" i="6"/>
  <c r="M206" i="6"/>
  <c r="I206" i="6"/>
  <c r="AB205" i="6"/>
  <c r="T205" i="6"/>
  <c r="M205" i="6"/>
  <c r="I205" i="6"/>
  <c r="AB204" i="6"/>
  <c r="T204" i="6"/>
  <c r="M204" i="6"/>
  <c r="I204" i="6"/>
  <c r="AB203" i="6"/>
  <c r="T203" i="6"/>
  <c r="M203" i="6"/>
  <c r="I203" i="6"/>
  <c r="AB202" i="6"/>
  <c r="T202" i="6"/>
  <c r="M202" i="6"/>
  <c r="I202" i="6"/>
  <c r="AB201" i="6"/>
  <c r="T201" i="6"/>
  <c r="M201" i="6"/>
  <c r="I201" i="6"/>
  <c r="AB200" i="6"/>
  <c r="T200" i="6"/>
  <c r="M200" i="6"/>
  <c r="I200" i="6"/>
  <c r="AB199" i="6"/>
  <c r="T199" i="6"/>
  <c r="M199" i="6"/>
  <c r="I199" i="6"/>
  <c r="AB198" i="6"/>
  <c r="T198" i="6"/>
  <c r="M198" i="6"/>
  <c r="I198" i="6"/>
  <c r="AB197" i="6"/>
  <c r="T197" i="6"/>
  <c r="M197" i="6"/>
  <c r="I197" i="6"/>
  <c r="AB196" i="6"/>
  <c r="T196" i="6"/>
  <c r="M196" i="6"/>
  <c r="I196" i="6"/>
  <c r="AB195" i="6"/>
  <c r="T195" i="6"/>
  <c r="M195" i="6"/>
  <c r="I195" i="6"/>
  <c r="AB194" i="6"/>
  <c r="T194" i="6"/>
  <c r="M194" i="6"/>
  <c r="I194" i="6"/>
  <c r="AB193" i="6"/>
  <c r="T193" i="6"/>
  <c r="M193" i="6"/>
  <c r="I193" i="6"/>
  <c r="AB192" i="6"/>
  <c r="T192" i="6"/>
  <c r="M192" i="6"/>
  <c r="I192" i="6"/>
  <c r="AB191" i="6"/>
  <c r="T191" i="6"/>
  <c r="M191" i="6"/>
  <c r="I191" i="6"/>
  <c r="AB190" i="6"/>
  <c r="T190" i="6"/>
  <c r="M190" i="6"/>
  <c r="I190" i="6"/>
  <c r="M186" i="6"/>
  <c r="I186" i="6"/>
  <c r="M185" i="6"/>
  <c r="M184" i="6"/>
  <c r="M183" i="6"/>
  <c r="M182" i="6"/>
  <c r="I182" i="6"/>
  <c r="M181" i="6"/>
  <c r="M180" i="6"/>
  <c r="I180" i="6"/>
  <c r="M179" i="6"/>
  <c r="I179" i="6"/>
  <c r="M178" i="6"/>
  <c r="I178" i="6"/>
  <c r="M177" i="6"/>
  <c r="M176" i="6"/>
  <c r="M175" i="6"/>
  <c r="M174" i="6"/>
  <c r="I174" i="6"/>
  <c r="M173" i="6"/>
  <c r="I173" i="6"/>
  <c r="M172" i="6"/>
  <c r="I172" i="6"/>
  <c r="M171" i="6"/>
  <c r="I171" i="6"/>
  <c r="M170" i="6"/>
  <c r="M169" i="6"/>
  <c r="M168" i="6"/>
  <c r="I168" i="6"/>
  <c r="M167" i="6"/>
  <c r="M166" i="6"/>
  <c r="I166" i="6"/>
  <c r="M165" i="6"/>
  <c r="M164" i="6"/>
  <c r="I164" i="6"/>
  <c r="M163" i="6"/>
  <c r="I163" i="6"/>
  <c r="M162" i="6"/>
  <c r="M161" i="6"/>
  <c r="I161" i="6"/>
  <c r="M160" i="6"/>
  <c r="M159" i="6"/>
  <c r="M158" i="6"/>
  <c r="J158" i="6" s="1"/>
  <c r="M157" i="6"/>
  <c r="M156" i="6"/>
  <c r="M155" i="6"/>
  <c r="J155" i="6"/>
  <c r="M154" i="6"/>
  <c r="J154" i="6" s="1"/>
  <c r="M153" i="6"/>
  <c r="M152" i="6"/>
  <c r="M151" i="6"/>
  <c r="J151" i="6" s="1"/>
  <c r="M150" i="6"/>
  <c r="J150" i="6"/>
  <c r="I150" i="6"/>
  <c r="M149" i="6"/>
  <c r="J149" i="6"/>
  <c r="M148" i="6"/>
  <c r="M147" i="6"/>
  <c r="J147" i="6" s="1"/>
  <c r="I147" i="6"/>
  <c r="M146" i="6"/>
  <c r="M145" i="6"/>
  <c r="J145" i="6" s="1"/>
  <c r="I145" i="6"/>
  <c r="M144" i="6"/>
  <c r="M143" i="6"/>
  <c r="I143" i="6"/>
  <c r="M142" i="6"/>
  <c r="I142" i="6"/>
  <c r="M141" i="6"/>
  <c r="I141" i="6"/>
  <c r="M140" i="6"/>
  <c r="M139" i="6"/>
  <c r="I139" i="6"/>
  <c r="M138" i="6"/>
  <c r="I138" i="6"/>
  <c r="M137" i="6"/>
  <c r="I137" i="6"/>
  <c r="M136" i="6"/>
  <c r="I136" i="6"/>
  <c r="M135" i="6"/>
  <c r="I135" i="6"/>
  <c r="M134" i="6"/>
  <c r="M133" i="6"/>
  <c r="J133" i="6"/>
  <c r="M132" i="6"/>
  <c r="J132" i="6" s="1"/>
  <c r="M131" i="6"/>
  <c r="J131" i="6" s="1"/>
  <c r="I131" i="6"/>
  <c r="M130" i="6"/>
  <c r="I130" i="6"/>
  <c r="M129" i="6"/>
  <c r="J129" i="6" s="1"/>
  <c r="I129" i="6"/>
  <c r="M128" i="6"/>
  <c r="J128" i="6" s="1"/>
  <c r="I128" i="6"/>
  <c r="M127" i="6"/>
  <c r="M126" i="6"/>
  <c r="M125" i="6"/>
  <c r="J125" i="6" s="1"/>
  <c r="I125" i="6"/>
  <c r="M124" i="6"/>
  <c r="J124" i="6" s="1"/>
  <c r="I124" i="6"/>
  <c r="M123" i="6"/>
  <c r="J123" i="6"/>
  <c r="I123" i="6"/>
  <c r="M122" i="6"/>
  <c r="J122" i="6" s="1"/>
  <c r="I122" i="6"/>
  <c r="M121" i="6"/>
  <c r="J121" i="6"/>
  <c r="I121" i="6"/>
  <c r="M120" i="6"/>
  <c r="J120" i="6"/>
  <c r="I120" i="6"/>
  <c r="M118" i="6"/>
  <c r="J118" i="6"/>
  <c r="I118" i="6"/>
  <c r="M117" i="6"/>
  <c r="J117" i="6" s="1"/>
  <c r="I117" i="6"/>
  <c r="M116" i="6"/>
  <c r="J116" i="6" s="1"/>
  <c r="I116" i="6"/>
  <c r="M115" i="6"/>
  <c r="J115" i="6" s="1"/>
  <c r="I115" i="6"/>
  <c r="M114" i="6"/>
  <c r="J114" i="6"/>
  <c r="I114" i="6"/>
  <c r="M113" i="6"/>
  <c r="J113" i="6" s="1"/>
  <c r="I113" i="6"/>
  <c r="M112" i="6"/>
  <c r="J112" i="6"/>
  <c r="I112" i="6"/>
  <c r="M111" i="6"/>
  <c r="J111" i="6"/>
  <c r="I111" i="6"/>
  <c r="M110" i="6"/>
  <c r="J110" i="6"/>
  <c r="I110" i="6"/>
  <c r="M108" i="6"/>
  <c r="J108" i="6" s="1"/>
  <c r="I108" i="6"/>
  <c r="M107" i="6"/>
  <c r="J107" i="6" s="1"/>
  <c r="I107" i="6"/>
  <c r="M106" i="6"/>
  <c r="J106" i="6" s="1"/>
  <c r="I106" i="6"/>
  <c r="M105" i="6"/>
  <c r="J105" i="6"/>
  <c r="I105" i="6"/>
  <c r="M104" i="6"/>
  <c r="J104" i="6" s="1"/>
  <c r="I104" i="6"/>
  <c r="M103" i="6"/>
  <c r="J103" i="6"/>
  <c r="I103" i="6"/>
  <c r="M102" i="6"/>
  <c r="J102" i="6"/>
  <c r="I102" i="6"/>
  <c r="M101" i="6"/>
  <c r="J101" i="6"/>
  <c r="I101" i="6"/>
  <c r="M100" i="6"/>
  <c r="J100" i="6" s="1"/>
  <c r="I100" i="6"/>
  <c r="M95" i="6"/>
  <c r="J95" i="6" s="1"/>
  <c r="I95" i="6"/>
  <c r="T94" i="6"/>
  <c r="M94" i="6"/>
  <c r="J94" i="6"/>
  <c r="I94" i="6"/>
  <c r="M93" i="6"/>
  <c r="J93" i="6"/>
  <c r="I93" i="6"/>
  <c r="M92" i="6"/>
  <c r="J92" i="6"/>
  <c r="I92" i="6"/>
  <c r="M91" i="6"/>
  <c r="J91" i="6" s="1"/>
  <c r="I91" i="6"/>
  <c r="M90" i="6"/>
  <c r="J90" i="6" s="1"/>
  <c r="I90" i="6"/>
  <c r="M89" i="6"/>
  <c r="J89" i="6" s="1"/>
  <c r="I89" i="6"/>
  <c r="M88" i="6"/>
  <c r="W87" i="6"/>
  <c r="V87" i="6"/>
  <c r="U87" i="6"/>
  <c r="I87" i="6" s="1"/>
  <c r="T87" i="6"/>
  <c r="M87" i="6"/>
  <c r="J87" i="6" s="1"/>
  <c r="W86" i="6"/>
  <c r="V86" i="6"/>
  <c r="U86" i="6"/>
  <c r="I86" i="6" s="1"/>
  <c r="T86" i="6"/>
  <c r="M86" i="6"/>
  <c r="J86" i="6"/>
  <c r="W85" i="6"/>
  <c r="V85" i="6"/>
  <c r="U85" i="6"/>
  <c r="I85" i="6" s="1"/>
  <c r="T85" i="6"/>
  <c r="M85" i="6"/>
  <c r="J85" i="6" s="1"/>
  <c r="V84" i="6"/>
  <c r="V82" i="6"/>
  <c r="M82" i="6"/>
  <c r="J82" i="6"/>
  <c r="I82" i="6"/>
  <c r="V81" i="6"/>
  <c r="M81" i="6"/>
  <c r="J81" i="6"/>
  <c r="I81" i="6"/>
  <c r="V79" i="6"/>
  <c r="M79" i="6"/>
  <c r="J79" i="6"/>
  <c r="I79" i="6"/>
  <c r="V78" i="6"/>
  <c r="M78" i="6"/>
  <c r="J78" i="6"/>
  <c r="I78" i="6"/>
  <c r="M76" i="6"/>
  <c r="M75" i="6"/>
  <c r="J75" i="6"/>
  <c r="I75" i="6"/>
  <c r="M74" i="6"/>
  <c r="M73" i="6"/>
  <c r="J73" i="6"/>
  <c r="I73" i="6"/>
  <c r="M72" i="6"/>
  <c r="J72" i="6" s="1"/>
  <c r="I72" i="6"/>
  <c r="M71" i="6"/>
  <c r="J71" i="6" s="1"/>
  <c r="I71" i="6"/>
  <c r="M70" i="6"/>
  <c r="J70" i="6" s="1"/>
  <c r="I70" i="6"/>
  <c r="M69" i="6"/>
  <c r="M68" i="6"/>
  <c r="M67" i="6"/>
  <c r="J67" i="6" s="1"/>
  <c r="I67" i="6"/>
  <c r="M66" i="6"/>
  <c r="J66" i="6" s="1"/>
  <c r="I66" i="6"/>
  <c r="M65" i="6"/>
  <c r="J65" i="6"/>
  <c r="I65" i="6"/>
  <c r="M64" i="6"/>
  <c r="J64" i="6" s="1"/>
  <c r="I64" i="6"/>
  <c r="M63" i="6"/>
  <c r="J63" i="6"/>
  <c r="I63" i="6"/>
  <c r="M62" i="6"/>
  <c r="J62" i="6"/>
  <c r="I62" i="6"/>
  <c r="M61" i="6"/>
  <c r="J61" i="6"/>
  <c r="I61" i="6"/>
  <c r="M60" i="6"/>
  <c r="J60" i="6" s="1"/>
  <c r="I60" i="6"/>
  <c r="M59" i="6"/>
  <c r="J59" i="6" s="1"/>
  <c r="I59" i="6"/>
  <c r="M58" i="6"/>
  <c r="M57" i="6"/>
  <c r="M56" i="6"/>
  <c r="M55" i="6"/>
  <c r="I55" i="6"/>
  <c r="M54" i="6"/>
  <c r="I54" i="6"/>
  <c r="M53" i="6"/>
  <c r="I53" i="6"/>
  <c r="M52" i="6"/>
  <c r="M51" i="6"/>
  <c r="M50" i="6"/>
  <c r="I50" i="6"/>
  <c r="M49" i="6"/>
  <c r="I49" i="6"/>
  <c r="M48" i="6"/>
  <c r="I48" i="6"/>
  <c r="M45" i="6"/>
  <c r="J45" i="6"/>
  <c r="I45" i="6"/>
  <c r="M44" i="6"/>
  <c r="J44" i="6"/>
  <c r="I44" i="6"/>
  <c r="M43" i="6"/>
  <c r="J43" i="6"/>
  <c r="I43" i="6"/>
  <c r="M42" i="6"/>
  <c r="J42" i="6" s="1"/>
  <c r="I42" i="6"/>
  <c r="M41" i="6"/>
  <c r="J41" i="6" s="1"/>
  <c r="I41" i="6"/>
  <c r="M40" i="6"/>
  <c r="J40" i="6" s="1"/>
  <c r="I40" i="6"/>
  <c r="M39" i="6"/>
  <c r="M38" i="6"/>
  <c r="J38" i="6"/>
  <c r="I38" i="6"/>
  <c r="M37" i="6"/>
  <c r="J37" i="6"/>
  <c r="I37" i="6"/>
  <c r="M35" i="6"/>
  <c r="J35" i="6" s="1"/>
  <c r="I35" i="6"/>
  <c r="M34" i="6"/>
  <c r="J34" i="6" s="1"/>
  <c r="I34" i="6"/>
  <c r="M33" i="6"/>
  <c r="J33" i="6" s="1"/>
  <c r="I33" i="6"/>
  <c r="M32" i="6"/>
  <c r="J32" i="6"/>
  <c r="I32" i="6"/>
  <c r="M31" i="6"/>
  <c r="J31" i="6" s="1"/>
  <c r="I31" i="6"/>
  <c r="M29" i="6"/>
  <c r="J29" i="6"/>
  <c r="I29" i="6"/>
  <c r="M28" i="6"/>
  <c r="J28" i="6"/>
  <c r="I28" i="6"/>
  <c r="M27" i="6"/>
  <c r="J27" i="6"/>
  <c r="I27" i="6"/>
  <c r="M26" i="6"/>
  <c r="J26" i="6" s="1"/>
  <c r="I26" i="6"/>
  <c r="M25" i="6"/>
  <c r="J25" i="6" s="1"/>
  <c r="I25" i="6"/>
  <c r="M23" i="6"/>
  <c r="I23" i="6"/>
  <c r="M22" i="6"/>
  <c r="J22" i="6" s="1"/>
  <c r="I22" i="6"/>
  <c r="M21" i="6"/>
  <c r="J21" i="6" s="1"/>
  <c r="I21" i="6"/>
  <c r="M20" i="6"/>
  <c r="J20" i="6" s="1"/>
  <c r="I20" i="6"/>
  <c r="M18" i="6"/>
  <c r="J18" i="6"/>
  <c r="I18" i="6"/>
  <c r="M16" i="6"/>
  <c r="J16" i="6" s="1"/>
  <c r="I16" i="6"/>
  <c r="M14" i="6"/>
  <c r="J14" i="6"/>
  <c r="I14" i="6"/>
  <c r="M13" i="6"/>
  <c r="J13" i="6"/>
  <c r="I13" i="6"/>
  <c r="M12" i="6"/>
  <c r="J12" i="6"/>
  <c r="I12" i="6"/>
  <c r="M9" i="6"/>
  <c r="J9" i="6" s="1"/>
  <c r="I9" i="6"/>
  <c r="M481" i="1"/>
  <c r="M480" i="1"/>
  <c r="M421" i="1"/>
  <c r="I416" i="1"/>
  <c r="T415" i="1"/>
  <c r="M415" i="1"/>
  <c r="J368" i="1"/>
  <c r="I368" i="1"/>
  <c r="M368" i="1"/>
  <c r="I365" i="1"/>
  <c r="M365" i="1"/>
  <c r="J365" i="1" s="1"/>
  <c r="I363" i="1"/>
  <c r="M363" i="1"/>
  <c r="J363" i="1" s="1"/>
  <c r="M362" i="1"/>
  <c r="J362" i="1" s="1"/>
  <c r="I362" i="1"/>
  <c r="I339" i="1"/>
  <c r="M75" i="1"/>
  <c r="M67" i="1"/>
  <c r="J67" i="1" s="1"/>
  <c r="M186" i="1"/>
  <c r="M161" i="1"/>
  <c r="I161" i="1"/>
  <c r="I22" i="1"/>
  <c r="M22" i="1"/>
  <c r="M95" i="1"/>
  <c r="J95" i="1" s="1"/>
  <c r="I95" i="1"/>
  <c r="I50" i="1"/>
  <c r="I49" i="1"/>
  <c r="I48" i="1"/>
  <c r="I481" i="1" l="1"/>
  <c r="I480" i="1"/>
  <c r="I479" i="1"/>
  <c r="I478" i="1"/>
  <c r="I477" i="1"/>
  <c r="I476" i="1"/>
  <c r="I475" i="1"/>
  <c r="I474" i="1"/>
  <c r="I473" i="1"/>
  <c r="I472" i="1"/>
  <c r="I471" i="1"/>
  <c r="I470" i="1"/>
  <c r="I469" i="1"/>
  <c r="I468" i="1"/>
  <c r="I467" i="1"/>
  <c r="I466" i="1"/>
  <c r="I465" i="1"/>
  <c r="I464" i="1"/>
  <c r="I463" i="1"/>
  <c r="I462" i="1"/>
  <c r="I461" i="1"/>
  <c r="I460" i="1"/>
  <c r="I459" i="1"/>
  <c r="I458" i="1"/>
  <c r="I457" i="1"/>
  <c r="I456" i="1"/>
  <c r="I455" i="1"/>
  <c r="I454" i="1"/>
  <c r="I453" i="1"/>
  <c r="I452" i="1"/>
  <c r="I451" i="1"/>
  <c r="I450" i="1"/>
  <c r="I449" i="1"/>
  <c r="I448" i="1"/>
  <c r="I447" i="1"/>
  <c r="I446" i="1"/>
  <c r="I445" i="1"/>
  <c r="I444" i="1"/>
  <c r="I443" i="1"/>
  <c r="I442" i="1"/>
  <c r="I441" i="1"/>
  <c r="I440" i="1"/>
  <c r="I439" i="1"/>
  <c r="I438" i="1"/>
  <c r="I437" i="1"/>
  <c r="I436" i="1"/>
  <c r="I435" i="1"/>
  <c r="I434" i="1"/>
  <c r="I433" i="1"/>
  <c r="I432" i="1"/>
  <c r="I431" i="1"/>
  <c r="I430" i="1"/>
  <c r="I429" i="1"/>
  <c r="I428" i="1"/>
  <c r="I427" i="1"/>
  <c r="T482" i="1"/>
  <c r="M482" i="1"/>
  <c r="T481" i="1"/>
  <c r="J481" i="1"/>
  <c r="T480" i="1"/>
  <c r="J480" i="1"/>
  <c r="T479" i="1"/>
  <c r="M479" i="1"/>
  <c r="J479" i="1" s="1"/>
  <c r="T478" i="1"/>
  <c r="M478" i="1"/>
  <c r="J478" i="1" s="1"/>
  <c r="T477" i="1"/>
  <c r="M477" i="1"/>
  <c r="J477" i="1" s="1"/>
  <c r="T476" i="1"/>
  <c r="M476" i="1"/>
  <c r="J476" i="1" s="1"/>
  <c r="T475" i="1"/>
  <c r="M475" i="1"/>
  <c r="J475" i="1" s="1"/>
  <c r="T474" i="1"/>
  <c r="M474" i="1"/>
  <c r="J474" i="1" s="1"/>
  <c r="T473" i="1"/>
  <c r="M473" i="1"/>
  <c r="J473" i="1" s="1"/>
  <c r="T472" i="1"/>
  <c r="M472" i="1"/>
  <c r="J472" i="1" s="1"/>
  <c r="T471" i="1"/>
  <c r="M471" i="1"/>
  <c r="J471" i="1" s="1"/>
  <c r="T470" i="1"/>
  <c r="M470" i="1"/>
  <c r="J470" i="1" s="1"/>
  <c r="T469" i="1"/>
  <c r="M469" i="1"/>
  <c r="J469" i="1" s="1"/>
  <c r="T468" i="1"/>
  <c r="M468" i="1"/>
  <c r="J468" i="1" s="1"/>
  <c r="T467" i="1"/>
  <c r="M467" i="1"/>
  <c r="J467" i="1" s="1"/>
  <c r="T466" i="1"/>
  <c r="M466" i="1"/>
  <c r="J466" i="1" s="1"/>
  <c r="T465" i="1"/>
  <c r="M465" i="1"/>
  <c r="J465" i="1" s="1"/>
  <c r="T464" i="1"/>
  <c r="M464" i="1"/>
  <c r="J464" i="1" s="1"/>
  <c r="T463" i="1"/>
  <c r="M463" i="1"/>
  <c r="J463" i="1" s="1"/>
  <c r="T462" i="1"/>
  <c r="M462" i="1"/>
  <c r="J462" i="1" s="1"/>
  <c r="T461" i="1"/>
  <c r="M461" i="1"/>
  <c r="J461" i="1" s="1"/>
  <c r="T460" i="1"/>
  <c r="M460" i="1"/>
  <c r="J460" i="1" s="1"/>
  <c r="T459" i="1"/>
  <c r="M459" i="1"/>
  <c r="J459" i="1" s="1"/>
  <c r="T458" i="1"/>
  <c r="M458" i="1"/>
  <c r="J458" i="1" s="1"/>
  <c r="T457" i="1"/>
  <c r="M457" i="1"/>
  <c r="J457" i="1" s="1"/>
  <c r="T456" i="1"/>
  <c r="M456" i="1"/>
  <c r="J456" i="1" s="1"/>
  <c r="T455" i="1"/>
  <c r="M455" i="1"/>
  <c r="J455" i="1" s="1"/>
  <c r="T454" i="1"/>
  <c r="M454" i="1"/>
  <c r="J454" i="1" s="1"/>
  <c r="T453" i="1"/>
  <c r="M453" i="1"/>
  <c r="J453" i="1" s="1"/>
  <c r="T452" i="1"/>
  <c r="M452" i="1"/>
  <c r="J452" i="1" s="1"/>
  <c r="T451" i="1"/>
  <c r="M451" i="1"/>
  <c r="J451" i="1" s="1"/>
  <c r="T450" i="1"/>
  <c r="M450" i="1"/>
  <c r="J450" i="1" s="1"/>
  <c r="T449" i="1"/>
  <c r="M449" i="1"/>
  <c r="J449" i="1" s="1"/>
  <c r="T448" i="1"/>
  <c r="M448" i="1"/>
  <c r="J448" i="1" s="1"/>
  <c r="T447" i="1"/>
  <c r="M447" i="1"/>
  <c r="J447" i="1" s="1"/>
  <c r="T446" i="1"/>
  <c r="M446" i="1"/>
  <c r="J446" i="1" s="1"/>
  <c r="T445" i="1"/>
  <c r="M445" i="1"/>
  <c r="J445" i="1" s="1"/>
  <c r="T444" i="1"/>
  <c r="M444" i="1"/>
  <c r="J444" i="1" s="1"/>
  <c r="T443" i="1"/>
  <c r="M443" i="1"/>
  <c r="J443" i="1" s="1"/>
  <c r="T442" i="1"/>
  <c r="M442" i="1"/>
  <c r="J442" i="1" s="1"/>
  <c r="T441" i="1"/>
  <c r="M441" i="1"/>
  <c r="J441" i="1" s="1"/>
  <c r="T440" i="1"/>
  <c r="M440" i="1"/>
  <c r="J440" i="1" s="1"/>
  <c r="T439" i="1"/>
  <c r="M439" i="1"/>
  <c r="J439" i="1" s="1"/>
  <c r="T438" i="1"/>
  <c r="M438" i="1"/>
  <c r="J438" i="1" s="1"/>
  <c r="T437" i="1"/>
  <c r="M437" i="1"/>
  <c r="J437" i="1" s="1"/>
  <c r="T436" i="1"/>
  <c r="M436" i="1"/>
  <c r="J436" i="1" s="1"/>
  <c r="T435" i="1"/>
  <c r="M435" i="1"/>
  <c r="J435" i="1" s="1"/>
  <c r="T434" i="1"/>
  <c r="M434" i="1"/>
  <c r="J434" i="1" s="1"/>
  <c r="T433" i="1"/>
  <c r="M433" i="1"/>
  <c r="J433" i="1" s="1"/>
  <c r="T432" i="1"/>
  <c r="M432" i="1"/>
  <c r="J432" i="1" s="1"/>
  <c r="T431" i="1"/>
  <c r="M431" i="1"/>
  <c r="J431" i="1" s="1"/>
  <c r="T430" i="1"/>
  <c r="M430" i="1"/>
  <c r="J430" i="1" s="1"/>
  <c r="T429" i="1"/>
  <c r="M429" i="1"/>
  <c r="J429" i="1" s="1"/>
  <c r="T428" i="1"/>
  <c r="M428" i="1"/>
  <c r="J428" i="1" s="1"/>
  <c r="T427" i="1"/>
  <c r="M427" i="1"/>
  <c r="J427" i="1" s="1"/>
  <c r="T416" i="1"/>
  <c r="M416" i="1"/>
  <c r="T414" i="1"/>
  <c r="M414" i="1"/>
  <c r="J414" i="1" s="1"/>
  <c r="T413" i="1"/>
  <c r="M413" i="1"/>
  <c r="J413" i="1" s="1"/>
  <c r="T412" i="1"/>
  <c r="M412" i="1"/>
  <c r="J412" i="1" s="1"/>
  <c r="T411" i="1"/>
  <c r="M411" i="1"/>
  <c r="T410" i="1"/>
  <c r="M410" i="1"/>
  <c r="J410" i="1" s="1"/>
  <c r="T409" i="1"/>
  <c r="M409" i="1"/>
  <c r="T408" i="1"/>
  <c r="M408" i="1"/>
  <c r="J408" i="1" s="1"/>
  <c r="T407" i="1"/>
  <c r="M407" i="1"/>
  <c r="J407" i="1" s="1"/>
  <c r="T406" i="1"/>
  <c r="M406" i="1"/>
  <c r="T405" i="1"/>
  <c r="M405" i="1"/>
  <c r="T404" i="1"/>
  <c r="M404" i="1"/>
  <c r="T403" i="1"/>
  <c r="M403" i="1"/>
  <c r="J403" i="1" s="1"/>
  <c r="T402" i="1"/>
  <c r="M402" i="1"/>
  <c r="J402" i="1" s="1"/>
  <c r="I414" i="1"/>
  <c r="I413" i="1"/>
  <c r="I412" i="1"/>
  <c r="I410" i="1"/>
  <c r="I408" i="1"/>
  <c r="I407" i="1"/>
  <c r="I403" i="1"/>
  <c r="I402" i="1"/>
  <c r="T398" i="1"/>
  <c r="M398" i="1"/>
  <c r="J398" i="1" s="1"/>
  <c r="I398" i="1"/>
  <c r="T397" i="1"/>
  <c r="M397" i="1"/>
  <c r="T396" i="1"/>
  <c r="M396" i="1"/>
  <c r="J396" i="1" s="1"/>
  <c r="I396" i="1"/>
  <c r="T395" i="1"/>
  <c r="M395" i="1"/>
  <c r="J395" i="1" s="1"/>
  <c r="I395" i="1"/>
  <c r="T394" i="1"/>
  <c r="M394" i="1"/>
  <c r="J394" i="1" s="1"/>
  <c r="I394" i="1"/>
  <c r="T393" i="1"/>
  <c r="M393" i="1"/>
  <c r="J393" i="1" s="1"/>
  <c r="I393" i="1"/>
  <c r="T392" i="1"/>
  <c r="M392" i="1"/>
  <c r="J392" i="1" s="1"/>
  <c r="I392" i="1"/>
  <c r="T391" i="1"/>
  <c r="M391" i="1"/>
  <c r="J391" i="1" s="1"/>
  <c r="I391" i="1"/>
  <c r="T390" i="1"/>
  <c r="M390" i="1"/>
  <c r="J390" i="1" s="1"/>
  <c r="I390" i="1"/>
  <c r="T389" i="1"/>
  <c r="M389" i="1"/>
  <c r="J389" i="1" s="1"/>
  <c r="I389" i="1"/>
  <c r="T388" i="1"/>
  <c r="M388" i="1"/>
  <c r="J388" i="1" s="1"/>
  <c r="I388" i="1"/>
  <c r="T387" i="1"/>
  <c r="M387" i="1"/>
  <c r="J387" i="1" s="1"/>
  <c r="I387" i="1"/>
  <c r="T386" i="1"/>
  <c r="M386" i="1"/>
  <c r="T385" i="1"/>
  <c r="M385" i="1"/>
  <c r="J385" i="1" s="1"/>
  <c r="I385" i="1"/>
  <c r="T384" i="1"/>
  <c r="M384" i="1"/>
  <c r="J384" i="1" s="1"/>
  <c r="I384" i="1"/>
  <c r="T383" i="1"/>
  <c r="M383" i="1"/>
  <c r="J383" i="1" s="1"/>
  <c r="I383" i="1"/>
  <c r="T382" i="1"/>
  <c r="M382" i="1"/>
  <c r="J382" i="1" s="1"/>
  <c r="I382" i="1"/>
  <c r="T381" i="1"/>
  <c r="M381" i="1"/>
  <c r="J381" i="1" s="1"/>
  <c r="I381" i="1"/>
  <c r="T380" i="1"/>
  <c r="M380" i="1"/>
  <c r="T379" i="1"/>
  <c r="M379" i="1"/>
  <c r="T378" i="1"/>
  <c r="M378" i="1"/>
  <c r="J378" i="1" s="1"/>
  <c r="I378" i="1"/>
  <c r="T377" i="1"/>
  <c r="M377" i="1"/>
  <c r="J377" i="1" s="1"/>
  <c r="I377" i="1"/>
  <c r="T376" i="1"/>
  <c r="M376" i="1"/>
  <c r="J376" i="1" s="1"/>
  <c r="I376" i="1"/>
  <c r="T375" i="1"/>
  <c r="M375" i="1"/>
  <c r="J375" i="1" s="1"/>
  <c r="I375" i="1"/>
  <c r="T374" i="1"/>
  <c r="M374" i="1"/>
  <c r="J374" i="1" s="1"/>
  <c r="I374" i="1"/>
  <c r="T373" i="1"/>
  <c r="M373" i="1"/>
  <c r="J373" i="1" s="1"/>
  <c r="I373" i="1"/>
  <c r="T372" i="1"/>
  <c r="M372" i="1"/>
  <c r="J372" i="1" s="1"/>
  <c r="I372" i="1"/>
  <c r="T371" i="1"/>
  <c r="M371" i="1"/>
  <c r="J371" i="1" s="1"/>
  <c r="I371" i="1"/>
  <c r="M369" i="1"/>
  <c r="M367" i="1"/>
  <c r="M366" i="1"/>
  <c r="M364" i="1"/>
  <c r="T361" i="1"/>
  <c r="M361" i="1"/>
  <c r="I358" i="1"/>
  <c r="I357" i="1"/>
  <c r="I356" i="1"/>
  <c r="I355" i="1"/>
  <c r="I352" i="1"/>
  <c r="I351" i="1"/>
  <c r="I350" i="1"/>
  <c r="I349" i="1"/>
  <c r="I348" i="1"/>
  <c r="T358" i="1"/>
  <c r="M358" i="1"/>
  <c r="J358" i="1" s="1"/>
  <c r="T357" i="1"/>
  <c r="M357" i="1"/>
  <c r="J357" i="1" s="1"/>
  <c r="T356" i="1"/>
  <c r="M356" i="1"/>
  <c r="J356" i="1" s="1"/>
  <c r="T355" i="1"/>
  <c r="M355" i="1"/>
  <c r="J355" i="1" s="1"/>
  <c r="T354" i="1"/>
  <c r="M354" i="1"/>
  <c r="T353" i="1"/>
  <c r="M353" i="1"/>
  <c r="T352" i="1"/>
  <c r="M352" i="1"/>
  <c r="J352" i="1" s="1"/>
  <c r="T351" i="1"/>
  <c r="M351" i="1"/>
  <c r="J351" i="1" s="1"/>
  <c r="T350" i="1"/>
  <c r="M350" i="1"/>
  <c r="J350" i="1" s="1"/>
  <c r="T349" i="1"/>
  <c r="M349" i="1"/>
  <c r="J349" i="1" s="1"/>
  <c r="T348" i="1"/>
  <c r="M348" i="1"/>
  <c r="J348" i="1" s="1"/>
  <c r="T347" i="1"/>
  <c r="M347" i="1"/>
  <c r="T346" i="1"/>
  <c r="M346" i="1"/>
  <c r="T345" i="1"/>
  <c r="M345" i="1"/>
  <c r="T344" i="1"/>
  <c r="M344" i="1"/>
  <c r="T343" i="1"/>
  <c r="M343" i="1"/>
  <c r="M341" i="1"/>
  <c r="M340" i="1"/>
  <c r="M339" i="1"/>
  <c r="J339" i="1" s="1"/>
  <c r="M338" i="1"/>
  <c r="M337" i="1"/>
  <c r="J337" i="1" s="1"/>
  <c r="I337" i="1"/>
  <c r="M336" i="1"/>
  <c r="J336" i="1" s="1"/>
  <c r="I336" i="1"/>
  <c r="M335" i="1"/>
  <c r="J335" i="1" s="1"/>
  <c r="I335" i="1"/>
  <c r="M334" i="1"/>
  <c r="J334" i="1" s="1"/>
  <c r="I334" i="1"/>
  <c r="M333" i="1"/>
  <c r="J333" i="1" s="1"/>
  <c r="I333" i="1"/>
  <c r="M332" i="1"/>
  <c r="J332" i="1" s="1"/>
  <c r="I332" i="1"/>
  <c r="M331" i="1"/>
  <c r="T325" i="1"/>
  <c r="M325" i="1"/>
  <c r="T324" i="1"/>
  <c r="M324" i="1"/>
  <c r="T320" i="1"/>
  <c r="M320" i="1"/>
  <c r="T319" i="1"/>
  <c r="M319" i="1"/>
  <c r="T318" i="1"/>
  <c r="M318" i="1"/>
  <c r="J318" i="1" s="1"/>
  <c r="I318" i="1"/>
  <c r="T317" i="1"/>
  <c r="M317" i="1"/>
  <c r="J317" i="1" s="1"/>
  <c r="I317" i="1"/>
  <c r="T316" i="1"/>
  <c r="M316" i="1"/>
  <c r="J316" i="1" s="1"/>
  <c r="I316" i="1"/>
  <c r="T315" i="1"/>
  <c r="M315" i="1"/>
  <c r="J315" i="1" s="1"/>
  <c r="I315" i="1"/>
  <c r="T314" i="1"/>
  <c r="M314" i="1"/>
  <c r="J314" i="1" s="1"/>
  <c r="I314" i="1"/>
  <c r="T313" i="1"/>
  <c r="M313" i="1"/>
  <c r="J313" i="1" s="1"/>
  <c r="I313" i="1"/>
  <c r="T312" i="1"/>
  <c r="M312" i="1"/>
  <c r="J312" i="1" s="1"/>
  <c r="I312" i="1"/>
  <c r="T311" i="1"/>
  <c r="M311" i="1"/>
  <c r="J311" i="1" s="1"/>
  <c r="I311" i="1"/>
  <c r="T310" i="1"/>
  <c r="M310" i="1"/>
  <c r="J310" i="1" s="1"/>
  <c r="I310" i="1"/>
  <c r="T309" i="1"/>
  <c r="M309" i="1"/>
  <c r="J309" i="1" s="1"/>
  <c r="I309" i="1"/>
  <c r="T308" i="1"/>
  <c r="M308" i="1"/>
  <c r="J308" i="1" s="1"/>
  <c r="I308" i="1"/>
  <c r="T307" i="1"/>
  <c r="M307" i="1"/>
  <c r="J307" i="1" s="1"/>
  <c r="I307" i="1"/>
  <c r="T306" i="1"/>
  <c r="M306" i="1"/>
  <c r="J306" i="1" s="1"/>
  <c r="I306" i="1"/>
  <c r="T305" i="1"/>
  <c r="M305" i="1"/>
  <c r="J305" i="1" s="1"/>
  <c r="I305" i="1"/>
  <c r="T304" i="1"/>
  <c r="M304" i="1"/>
  <c r="J304" i="1" s="1"/>
  <c r="I304" i="1"/>
  <c r="T303" i="1"/>
  <c r="M303" i="1"/>
  <c r="J303" i="1" s="1"/>
  <c r="I303" i="1"/>
  <c r="T302" i="1"/>
  <c r="M302" i="1"/>
  <c r="J302" i="1" s="1"/>
  <c r="I302" i="1"/>
  <c r="T301" i="1"/>
  <c r="M301" i="1"/>
  <c r="J301" i="1" s="1"/>
  <c r="I301" i="1"/>
  <c r="T300" i="1"/>
  <c r="M300" i="1"/>
  <c r="J300" i="1" s="1"/>
  <c r="I300" i="1"/>
  <c r="T299" i="1"/>
  <c r="M299" i="1"/>
  <c r="J299" i="1" s="1"/>
  <c r="I299" i="1"/>
  <c r="T298" i="1"/>
  <c r="M298" i="1"/>
  <c r="J298" i="1" s="1"/>
  <c r="I298" i="1"/>
  <c r="T297" i="1"/>
  <c r="M297" i="1"/>
  <c r="J297" i="1" s="1"/>
  <c r="I297" i="1"/>
  <c r="T296" i="1"/>
  <c r="M296" i="1"/>
  <c r="J296" i="1" s="1"/>
  <c r="I296" i="1"/>
  <c r="T295" i="1"/>
  <c r="M295" i="1"/>
  <c r="J295" i="1" s="1"/>
  <c r="I295" i="1"/>
  <c r="T294" i="1"/>
  <c r="M294" i="1"/>
  <c r="J294" i="1" s="1"/>
  <c r="I294" i="1"/>
  <c r="M291" i="1"/>
  <c r="J291" i="1" s="1"/>
  <c r="I291" i="1"/>
  <c r="M290" i="1"/>
  <c r="J290" i="1" s="1"/>
  <c r="I290" i="1"/>
  <c r="M289" i="1"/>
  <c r="J289" i="1" s="1"/>
  <c r="I289" i="1"/>
  <c r="M288" i="1"/>
  <c r="J288" i="1" s="1"/>
  <c r="I288" i="1"/>
  <c r="M287" i="1"/>
  <c r="J287" i="1" s="1"/>
  <c r="I287" i="1"/>
  <c r="M286" i="1"/>
  <c r="J286" i="1" s="1"/>
  <c r="I286" i="1"/>
  <c r="M285" i="1"/>
  <c r="J285" i="1" s="1"/>
  <c r="I285" i="1"/>
  <c r="M284" i="1"/>
  <c r="I273" i="1"/>
  <c r="I272" i="1"/>
  <c r="I270" i="1"/>
  <c r="I269" i="1"/>
  <c r="I268" i="1"/>
  <c r="I267" i="1"/>
  <c r="I266" i="1"/>
  <c r="I265" i="1"/>
  <c r="I263" i="1"/>
  <c r="I262" i="1"/>
  <c r="I261" i="1"/>
  <c r="I259" i="1"/>
  <c r="T276" i="1"/>
  <c r="M276" i="1"/>
  <c r="T275" i="1"/>
  <c r="M275" i="1"/>
  <c r="T274" i="1"/>
  <c r="M274" i="1"/>
  <c r="T273" i="1"/>
  <c r="M273" i="1"/>
  <c r="J273" i="1" s="1"/>
  <c r="T272" i="1"/>
  <c r="M272" i="1"/>
  <c r="J272" i="1" s="1"/>
  <c r="T271" i="1"/>
  <c r="M271" i="1"/>
  <c r="T270" i="1"/>
  <c r="M270" i="1"/>
  <c r="J270" i="1" s="1"/>
  <c r="T269" i="1"/>
  <c r="M269" i="1"/>
  <c r="J269" i="1" s="1"/>
  <c r="T268" i="1"/>
  <c r="M268" i="1"/>
  <c r="J268" i="1" s="1"/>
  <c r="T267" i="1"/>
  <c r="M267" i="1"/>
  <c r="J267" i="1" s="1"/>
  <c r="T266" i="1"/>
  <c r="M266" i="1"/>
  <c r="J266" i="1" s="1"/>
  <c r="T265" i="1"/>
  <c r="M265" i="1"/>
  <c r="J265" i="1" s="1"/>
  <c r="T264" i="1"/>
  <c r="M264" i="1"/>
  <c r="T263" i="1"/>
  <c r="M263" i="1"/>
  <c r="J263" i="1" s="1"/>
  <c r="T262" i="1"/>
  <c r="M262" i="1"/>
  <c r="J262" i="1" s="1"/>
  <c r="T261" i="1"/>
  <c r="M261" i="1"/>
  <c r="J261" i="1" s="1"/>
  <c r="T260" i="1"/>
  <c r="M260" i="1"/>
  <c r="T259" i="1"/>
  <c r="M259" i="1"/>
  <c r="J259" i="1" s="1"/>
  <c r="T258" i="1"/>
  <c r="M258" i="1"/>
  <c r="T256" i="1"/>
  <c r="M256" i="1"/>
  <c r="T255" i="1"/>
  <c r="M255" i="1"/>
  <c r="J255" i="1" s="1"/>
  <c r="I255" i="1"/>
  <c r="T254" i="1"/>
  <c r="M254" i="1"/>
  <c r="T253" i="1"/>
  <c r="M253" i="1"/>
  <c r="J253" i="1" s="1"/>
  <c r="I253" i="1"/>
  <c r="T252" i="1"/>
  <c r="M252" i="1"/>
  <c r="T251" i="1"/>
  <c r="M251" i="1"/>
  <c r="J251" i="1" s="1"/>
  <c r="I251" i="1"/>
  <c r="T250" i="1"/>
  <c r="M250" i="1"/>
  <c r="T249" i="1"/>
  <c r="M249" i="1"/>
  <c r="J249" i="1" s="1"/>
  <c r="I249" i="1"/>
  <c r="T248" i="1"/>
  <c r="M248" i="1"/>
  <c r="T247" i="1"/>
  <c r="M247" i="1"/>
  <c r="T246" i="1"/>
  <c r="M246" i="1"/>
  <c r="J246" i="1" s="1"/>
  <c r="I246" i="1"/>
  <c r="T245" i="1"/>
  <c r="M245" i="1"/>
  <c r="T244" i="1"/>
  <c r="M244" i="1"/>
  <c r="J244" i="1" s="1"/>
  <c r="I244" i="1"/>
  <c r="T243" i="1"/>
  <c r="M243" i="1"/>
  <c r="T242" i="1"/>
  <c r="M242" i="1"/>
  <c r="J242" i="1" s="1"/>
  <c r="I242" i="1"/>
  <c r="T241" i="1"/>
  <c r="M241" i="1"/>
  <c r="T240" i="1"/>
  <c r="M240" i="1"/>
  <c r="T239" i="1"/>
  <c r="M239" i="1"/>
  <c r="J239" i="1" s="1"/>
  <c r="I239" i="1"/>
  <c r="T238" i="1"/>
  <c r="M238" i="1"/>
  <c r="T237" i="1"/>
  <c r="M237" i="1"/>
  <c r="J237" i="1" s="1"/>
  <c r="I237" i="1"/>
  <c r="T236" i="1"/>
  <c r="M236" i="1"/>
  <c r="T235" i="1"/>
  <c r="M235" i="1"/>
  <c r="J235" i="1" s="1"/>
  <c r="I235" i="1"/>
  <c r="AB233" i="1"/>
  <c r="T233" i="1"/>
  <c r="M233" i="1"/>
  <c r="AB232" i="1"/>
  <c r="T232" i="1"/>
  <c r="M232" i="1"/>
  <c r="I232" i="1"/>
  <c r="AB231" i="1"/>
  <c r="T231" i="1"/>
  <c r="M231" i="1"/>
  <c r="I231" i="1"/>
  <c r="AB230" i="1"/>
  <c r="T230" i="1"/>
  <c r="M230" i="1"/>
  <c r="I230" i="1"/>
  <c r="AB229" i="1"/>
  <c r="T229" i="1"/>
  <c r="M229" i="1"/>
  <c r="I229" i="1"/>
  <c r="AB228" i="1"/>
  <c r="T228" i="1"/>
  <c r="M228" i="1"/>
  <c r="I228" i="1"/>
  <c r="AB227" i="1"/>
  <c r="T227" i="1"/>
  <c r="M227" i="1"/>
  <c r="I227" i="1"/>
  <c r="AB226" i="1"/>
  <c r="T226" i="1"/>
  <c r="M226" i="1"/>
  <c r="I226" i="1"/>
  <c r="AB225" i="1"/>
  <c r="T225" i="1"/>
  <c r="M225" i="1"/>
  <c r="I225" i="1"/>
  <c r="AB224" i="1"/>
  <c r="T224" i="1"/>
  <c r="M224" i="1"/>
  <c r="I224" i="1"/>
  <c r="AB223" i="1"/>
  <c r="T223" i="1"/>
  <c r="M223" i="1"/>
  <c r="I223" i="1"/>
  <c r="AB222" i="1"/>
  <c r="T222" i="1"/>
  <c r="M222" i="1"/>
  <c r="I222" i="1"/>
  <c r="AB221" i="1"/>
  <c r="T221" i="1"/>
  <c r="M221" i="1"/>
  <c r="I221" i="1"/>
  <c r="AB220" i="1"/>
  <c r="T220" i="1"/>
  <c r="M220" i="1"/>
  <c r="I220" i="1"/>
  <c r="AB219" i="1"/>
  <c r="T219" i="1"/>
  <c r="M219" i="1"/>
  <c r="I219" i="1"/>
  <c r="AB218" i="1"/>
  <c r="T218" i="1"/>
  <c r="M218" i="1"/>
  <c r="I218" i="1"/>
  <c r="AB217" i="1"/>
  <c r="T217" i="1"/>
  <c r="M217" i="1"/>
  <c r="I217" i="1"/>
  <c r="AB216" i="1"/>
  <c r="T216" i="1"/>
  <c r="M216" i="1"/>
  <c r="I216" i="1"/>
  <c r="AB215" i="1"/>
  <c r="T215" i="1"/>
  <c r="M215" i="1"/>
  <c r="I215" i="1"/>
  <c r="AB214" i="1"/>
  <c r="T214" i="1"/>
  <c r="M214" i="1"/>
  <c r="I214" i="1"/>
  <c r="AB213" i="1"/>
  <c r="T213" i="1"/>
  <c r="M213" i="1"/>
  <c r="I213" i="1"/>
  <c r="AB212" i="1"/>
  <c r="T212" i="1"/>
  <c r="M212" i="1"/>
  <c r="I212" i="1"/>
  <c r="AB211" i="1"/>
  <c r="T211" i="1"/>
  <c r="M211" i="1"/>
  <c r="I211" i="1"/>
  <c r="AB210" i="1"/>
  <c r="T210" i="1"/>
  <c r="M210" i="1"/>
  <c r="I210" i="1"/>
  <c r="AB209" i="1"/>
  <c r="T209" i="1"/>
  <c r="M209" i="1"/>
  <c r="I209" i="1"/>
  <c r="AB208" i="1"/>
  <c r="T208" i="1"/>
  <c r="M208" i="1"/>
  <c r="I208" i="1"/>
  <c r="AB207" i="1"/>
  <c r="T207" i="1"/>
  <c r="M207" i="1"/>
  <c r="I207" i="1"/>
  <c r="AB206" i="1"/>
  <c r="T206" i="1"/>
  <c r="M206" i="1"/>
  <c r="I206" i="1"/>
  <c r="AB205" i="1"/>
  <c r="T205" i="1"/>
  <c r="M205" i="1"/>
  <c r="I205" i="1"/>
  <c r="AB204" i="1"/>
  <c r="T204" i="1"/>
  <c r="M204" i="1"/>
  <c r="I204" i="1"/>
  <c r="AB203" i="1"/>
  <c r="T203" i="1"/>
  <c r="M203" i="1"/>
  <c r="I203" i="1"/>
  <c r="AB202" i="1"/>
  <c r="T202" i="1"/>
  <c r="M202" i="1"/>
  <c r="I202" i="1"/>
  <c r="AB201" i="1"/>
  <c r="T201" i="1"/>
  <c r="M201" i="1"/>
  <c r="I201" i="1"/>
  <c r="AB200" i="1"/>
  <c r="T200" i="1"/>
  <c r="M200" i="1"/>
  <c r="I200" i="1"/>
  <c r="AB199" i="1"/>
  <c r="T199" i="1"/>
  <c r="M199" i="1"/>
  <c r="I199" i="1"/>
  <c r="AB198" i="1"/>
  <c r="T198" i="1"/>
  <c r="M198" i="1"/>
  <c r="I198" i="1"/>
  <c r="AB197" i="1"/>
  <c r="T197" i="1"/>
  <c r="M197" i="1"/>
  <c r="I197" i="1"/>
  <c r="AB196" i="1"/>
  <c r="T196" i="1"/>
  <c r="M196" i="1"/>
  <c r="I196" i="1"/>
  <c r="AB195" i="1"/>
  <c r="T195" i="1"/>
  <c r="M195" i="1"/>
  <c r="I195" i="1"/>
  <c r="AB194" i="1"/>
  <c r="T194" i="1"/>
  <c r="M194" i="1"/>
  <c r="I194" i="1"/>
  <c r="AB193" i="1"/>
  <c r="T193" i="1"/>
  <c r="M193" i="1"/>
  <c r="I193" i="1"/>
  <c r="AB192" i="1"/>
  <c r="T192" i="1"/>
  <c r="M192" i="1"/>
  <c r="I192" i="1"/>
  <c r="AB191" i="1"/>
  <c r="T191" i="1"/>
  <c r="M191" i="1"/>
  <c r="I191" i="1"/>
  <c r="AB190" i="1"/>
  <c r="T190" i="1"/>
  <c r="M190" i="1"/>
  <c r="I190" i="1"/>
  <c r="I82" i="1"/>
  <c r="I81" i="1"/>
  <c r="V82" i="1"/>
  <c r="M82" i="1"/>
  <c r="J82" i="1" s="1"/>
  <c r="V81" i="1"/>
  <c r="M81" i="1"/>
  <c r="J81" i="1" s="1"/>
  <c r="I55" i="1"/>
  <c r="I54" i="1"/>
  <c r="I53" i="1"/>
  <c r="M76" i="1"/>
  <c r="M74" i="1"/>
  <c r="M73" i="1"/>
  <c r="M72" i="1"/>
  <c r="M71" i="1"/>
  <c r="M70" i="1"/>
  <c r="M69" i="1"/>
  <c r="M68" i="1"/>
  <c r="M66" i="1"/>
  <c r="M65" i="1"/>
  <c r="M64" i="1"/>
  <c r="M63" i="1"/>
  <c r="M62" i="1"/>
  <c r="M61" i="1"/>
  <c r="M60" i="1"/>
  <c r="M59" i="1"/>
  <c r="M58" i="1"/>
  <c r="M57" i="1"/>
  <c r="M56" i="1"/>
  <c r="M55" i="1"/>
  <c r="M54" i="1"/>
  <c r="M53" i="1"/>
  <c r="M52" i="1"/>
  <c r="M51" i="1"/>
  <c r="M50" i="1"/>
  <c r="M49" i="1"/>
  <c r="M48" i="1"/>
  <c r="J75" i="1" l="1"/>
  <c r="I75" i="1"/>
  <c r="J73" i="1"/>
  <c r="I73" i="1"/>
  <c r="J72" i="1"/>
  <c r="I72" i="1"/>
  <c r="J71" i="1"/>
  <c r="I71" i="1"/>
  <c r="J70" i="1"/>
  <c r="I70" i="1"/>
  <c r="I67" i="1"/>
  <c r="J66" i="1"/>
  <c r="I66" i="1"/>
  <c r="J65" i="1"/>
  <c r="I65" i="1"/>
  <c r="J64" i="1"/>
  <c r="I64" i="1"/>
  <c r="J63" i="1"/>
  <c r="I63" i="1"/>
  <c r="J62" i="1"/>
  <c r="I62" i="1"/>
  <c r="J61" i="1"/>
  <c r="I61" i="1"/>
  <c r="J60" i="1"/>
  <c r="I60" i="1"/>
  <c r="J59" i="1"/>
  <c r="I59" i="1"/>
  <c r="M134" i="1"/>
  <c r="M139" i="1"/>
  <c r="M138" i="1"/>
  <c r="M137" i="1"/>
  <c r="M136" i="1"/>
  <c r="M135" i="1"/>
  <c r="M130" i="1"/>
  <c r="I130" i="1"/>
  <c r="I186" i="1"/>
  <c r="M185" i="1"/>
  <c r="M184" i="1"/>
  <c r="M183" i="1"/>
  <c r="M182" i="1"/>
  <c r="I182" i="1"/>
  <c r="M181" i="1"/>
  <c r="M180" i="1"/>
  <c r="I180" i="1"/>
  <c r="M179" i="1"/>
  <c r="I179" i="1"/>
  <c r="M178" i="1"/>
  <c r="I178" i="1"/>
  <c r="M177" i="1"/>
  <c r="M176" i="1"/>
  <c r="M175" i="1"/>
  <c r="M174" i="1"/>
  <c r="I174" i="1"/>
  <c r="M173" i="1"/>
  <c r="I173" i="1"/>
  <c r="M172" i="1"/>
  <c r="I172" i="1"/>
  <c r="M171" i="1"/>
  <c r="I171" i="1"/>
  <c r="M170" i="1"/>
  <c r="M169" i="1"/>
  <c r="M168" i="1"/>
  <c r="I168" i="1"/>
  <c r="M167" i="1"/>
  <c r="M166" i="1"/>
  <c r="I166" i="1"/>
  <c r="M165" i="1"/>
  <c r="M164" i="1"/>
  <c r="I164" i="1"/>
  <c r="M163" i="1"/>
  <c r="I163" i="1"/>
  <c r="M162" i="1"/>
  <c r="M160" i="1"/>
  <c r="M159" i="1"/>
  <c r="M158" i="1"/>
  <c r="J158" i="1" s="1"/>
  <c r="M157" i="1"/>
  <c r="M156" i="1"/>
  <c r="M155" i="1"/>
  <c r="J155" i="1" s="1"/>
  <c r="M154" i="1"/>
  <c r="J154" i="1" s="1"/>
  <c r="M153" i="1"/>
  <c r="M152" i="1"/>
  <c r="M151" i="1"/>
  <c r="J151" i="1" s="1"/>
  <c r="M150" i="1"/>
  <c r="J150" i="1" s="1"/>
  <c r="I150" i="1"/>
  <c r="M149" i="1"/>
  <c r="J149" i="1" s="1"/>
  <c r="M148" i="1"/>
  <c r="M147" i="1"/>
  <c r="J147" i="1" s="1"/>
  <c r="I147" i="1"/>
  <c r="M146" i="1"/>
  <c r="M145" i="1"/>
  <c r="J145" i="1" s="1"/>
  <c r="I145" i="1"/>
  <c r="M144" i="1"/>
  <c r="M143" i="1"/>
  <c r="I143" i="1"/>
  <c r="M142" i="1"/>
  <c r="I142" i="1"/>
  <c r="M141" i="1"/>
  <c r="I141" i="1"/>
  <c r="M140" i="1"/>
  <c r="I139" i="1"/>
  <c r="I138" i="1"/>
  <c r="I137" i="1"/>
  <c r="I136" i="1"/>
  <c r="I135" i="1"/>
  <c r="M133" i="1"/>
  <c r="J133" i="1" s="1"/>
  <c r="M132" i="1"/>
  <c r="J132" i="1" s="1"/>
  <c r="M131" i="1"/>
  <c r="J131" i="1" s="1"/>
  <c r="I131" i="1"/>
  <c r="I78" i="1" l="1"/>
  <c r="V78" i="1"/>
  <c r="M78" i="1"/>
  <c r="J78" i="1" s="1"/>
  <c r="M12" i="1"/>
  <c r="M292" i="1" l="1"/>
  <c r="M9" i="1"/>
  <c r="M90" i="1"/>
  <c r="J90" i="1" s="1"/>
  <c r="M79" i="1" l="1"/>
  <c r="M281" i="1"/>
  <c r="M16" i="1" l="1"/>
  <c r="M14" i="1"/>
  <c r="M13" i="1"/>
  <c r="I105" i="1"/>
  <c r="I94" i="1" l="1"/>
  <c r="M94" i="1"/>
  <c r="J94" i="1" s="1"/>
  <c r="M37" i="1"/>
  <c r="M35" i="1"/>
  <c r="M34" i="1"/>
  <c r="M33" i="1"/>
  <c r="M32" i="1"/>
  <c r="M29" i="1"/>
  <c r="M28" i="1"/>
  <c r="M27" i="1"/>
  <c r="M26" i="1"/>
  <c r="M25" i="1"/>
  <c r="M23" i="1"/>
  <c r="M21" i="1"/>
  <c r="M20" i="1"/>
  <c r="M18" i="1"/>
  <c r="M322" i="1" l="1"/>
  <c r="M85" i="1" l="1"/>
  <c r="M88" i="1" l="1"/>
  <c r="M493" i="1"/>
  <c r="J493" i="1" s="1"/>
  <c r="M485" i="1"/>
  <c r="M484" i="1"/>
  <c r="M486" i="1" l="1"/>
  <c r="M426" i="1"/>
  <c r="J426" i="1" s="1"/>
  <c r="I426" i="1"/>
  <c r="M321" i="1"/>
  <c r="I281" i="1"/>
  <c r="T487" i="1"/>
  <c r="T486" i="1"/>
  <c r="T483" i="1"/>
  <c r="T426" i="1"/>
  <c r="T321" i="1"/>
  <c r="I13" i="1"/>
  <c r="I9" i="1"/>
  <c r="I325" i="1"/>
  <c r="I324" i="1"/>
  <c r="I93" i="1"/>
  <c r="I89" i="1"/>
  <c r="I79" i="1"/>
  <c r="I23" i="1"/>
  <c r="I12" i="1"/>
  <c r="M492" i="1"/>
  <c r="J492" i="1" s="1"/>
  <c r="I492" i="1"/>
  <c r="M418" i="1"/>
  <c r="J418" i="1" s="1"/>
  <c r="J79" i="1" l="1"/>
  <c r="M495" i="1" l="1"/>
  <c r="J281" i="1" l="1"/>
  <c r="I128" i="1" l="1"/>
  <c r="M128" i="1"/>
  <c r="J128" i="1" s="1"/>
  <c r="T492" i="1"/>
  <c r="T94" i="1"/>
  <c r="M38" i="1"/>
  <c r="J38" i="1" s="1"/>
  <c r="I38" i="1"/>
  <c r="J37" i="1"/>
  <c r="I37" i="1"/>
  <c r="M494" i="1"/>
  <c r="M487" i="1"/>
  <c r="J487" i="1" s="1"/>
  <c r="J325" i="1"/>
  <c r="J324" i="1"/>
  <c r="M129" i="1"/>
  <c r="J129" i="1" s="1"/>
  <c r="I129" i="1"/>
  <c r="M127" i="1"/>
  <c r="V87" i="1" l="1"/>
  <c r="U87" i="1"/>
  <c r="T87" i="1"/>
  <c r="M87" i="1"/>
  <c r="J87" i="1" s="1"/>
  <c r="V86" i="1"/>
  <c r="U86" i="1"/>
  <c r="T86" i="1"/>
  <c r="M86" i="1"/>
  <c r="J86" i="1" s="1"/>
  <c r="V85" i="1"/>
  <c r="U85" i="1"/>
  <c r="T85" i="1"/>
  <c r="J85" i="1"/>
  <c r="M499" i="1"/>
  <c r="J499" i="1" s="1"/>
  <c r="I499" i="1"/>
  <c r="M283" i="1"/>
  <c r="J421" i="1"/>
  <c r="I421" i="1"/>
  <c r="M328" i="1"/>
  <c r="M327" i="1"/>
  <c r="M125" i="1"/>
  <c r="J125" i="1" s="1"/>
  <c r="I125" i="1"/>
  <c r="M124" i="1"/>
  <c r="J124" i="1" s="1"/>
  <c r="I124" i="1"/>
  <c r="M123" i="1"/>
  <c r="J123" i="1" s="1"/>
  <c r="I123" i="1"/>
  <c r="M122" i="1"/>
  <c r="J122" i="1" s="1"/>
  <c r="I122" i="1"/>
  <c r="M121" i="1"/>
  <c r="J121" i="1" s="1"/>
  <c r="I121" i="1"/>
  <c r="M120" i="1"/>
  <c r="J120" i="1" s="1"/>
  <c r="I120" i="1"/>
  <c r="M118" i="1"/>
  <c r="J118" i="1" s="1"/>
  <c r="I118" i="1"/>
  <c r="M117" i="1"/>
  <c r="J117" i="1" s="1"/>
  <c r="I117" i="1"/>
  <c r="M116" i="1"/>
  <c r="J116" i="1" s="1"/>
  <c r="I116" i="1"/>
  <c r="M115" i="1"/>
  <c r="J115" i="1" s="1"/>
  <c r="I115" i="1"/>
  <c r="M114" i="1"/>
  <c r="J114" i="1" s="1"/>
  <c r="I114" i="1"/>
  <c r="M113" i="1"/>
  <c r="J113" i="1" s="1"/>
  <c r="I113" i="1"/>
  <c r="M112" i="1"/>
  <c r="J112" i="1" s="1"/>
  <c r="I112" i="1"/>
  <c r="M111" i="1"/>
  <c r="J111" i="1" s="1"/>
  <c r="I111" i="1"/>
  <c r="M110" i="1"/>
  <c r="J110" i="1" s="1"/>
  <c r="I110" i="1"/>
  <c r="M108" i="1"/>
  <c r="J108" i="1" s="1"/>
  <c r="I108" i="1"/>
  <c r="M107" i="1"/>
  <c r="J107" i="1" s="1"/>
  <c r="I107" i="1"/>
  <c r="M106" i="1"/>
  <c r="J106" i="1" s="1"/>
  <c r="I106" i="1"/>
  <c r="M105" i="1"/>
  <c r="J105" i="1" s="1"/>
  <c r="M104" i="1"/>
  <c r="J104" i="1" s="1"/>
  <c r="I104" i="1"/>
  <c r="M103" i="1"/>
  <c r="J103" i="1" s="1"/>
  <c r="I103" i="1"/>
  <c r="M101" i="1"/>
  <c r="J101" i="1" s="1"/>
  <c r="I101" i="1"/>
  <c r="M100" i="1"/>
  <c r="J100" i="1" s="1"/>
  <c r="I100" i="1"/>
  <c r="W87" i="1"/>
  <c r="W86" i="1"/>
  <c r="V79" i="1"/>
  <c r="W85" i="1"/>
  <c r="J35" i="1"/>
  <c r="I35" i="1"/>
  <c r="J34" i="1"/>
  <c r="I34" i="1"/>
  <c r="J33" i="1"/>
  <c r="I33" i="1"/>
  <c r="J32" i="1"/>
  <c r="I32" i="1"/>
  <c r="M31" i="1"/>
  <c r="J31" i="1" s="1"/>
  <c r="I31" i="1"/>
  <c r="M506" i="1"/>
  <c r="J506" i="1" s="1"/>
  <c r="I506" i="1"/>
  <c r="M505" i="1"/>
  <c r="J505" i="1" s="1"/>
  <c r="I505" i="1"/>
  <c r="M504" i="1"/>
  <c r="J504" i="1" s="1"/>
  <c r="I504" i="1"/>
  <c r="M488" i="1"/>
  <c r="J488" i="1" s="1"/>
  <c r="M489" i="1"/>
  <c r="J489" i="1" s="1"/>
  <c r="M490" i="1"/>
  <c r="J29" i="1"/>
  <c r="I29" i="1"/>
  <c r="J28" i="1"/>
  <c r="I28" i="1"/>
  <c r="J27" i="1"/>
  <c r="I27" i="1"/>
  <c r="J26" i="1"/>
  <c r="I26" i="1"/>
  <c r="J25" i="1"/>
  <c r="I25" i="1"/>
  <c r="M491" i="1"/>
  <c r="M93" i="1"/>
  <c r="J93" i="1" s="1"/>
  <c r="I102" i="1"/>
  <c r="M102" i="1"/>
  <c r="J102" i="1" s="1"/>
  <c r="M278" i="1"/>
  <c r="M277" i="1"/>
  <c r="J21" i="1"/>
  <c r="I21" i="1"/>
  <c r="M126" i="1"/>
  <c r="M92" i="1"/>
  <c r="J92" i="1" s="1"/>
  <c r="I92" i="1"/>
  <c r="J22" i="1"/>
  <c r="M41" i="1"/>
  <c r="J41" i="1" s="1"/>
  <c r="I41" i="1"/>
  <c r="M45" i="1"/>
  <c r="J45" i="1" s="1"/>
  <c r="I45" i="1"/>
  <c r="M44" i="1"/>
  <c r="J44" i="1" s="1"/>
  <c r="I44" i="1"/>
  <c r="M42" i="1"/>
  <c r="J42" i="1" s="1"/>
  <c r="I42" i="1"/>
  <c r="M43" i="1"/>
  <c r="J43" i="1" s="1"/>
  <c r="I43" i="1"/>
  <c r="M91" i="1"/>
  <c r="J91" i="1" s="1"/>
  <c r="I91" i="1"/>
  <c r="I90" i="1"/>
  <c r="M89" i="1"/>
  <c r="J89" i="1" s="1"/>
  <c r="J9" i="1"/>
  <c r="M40" i="1"/>
  <c r="J40" i="1" s="1"/>
  <c r="I40" i="1"/>
  <c r="J20" i="1"/>
  <c r="I20" i="1"/>
  <c r="J18" i="1"/>
  <c r="I18" i="1"/>
  <c r="J16" i="1"/>
  <c r="I16" i="1"/>
  <c r="J14" i="1"/>
  <c r="I14" i="1"/>
  <c r="J13" i="1"/>
  <c r="J12" i="1"/>
  <c r="M323" i="1"/>
  <c r="M39" i="1"/>
  <c r="I87" i="1" l="1"/>
  <c r="I85" i="1"/>
  <c r="I86" i="1"/>
  <c r="V84" i="1"/>
</calcChain>
</file>

<file path=xl/sharedStrings.xml><?xml version="1.0" encoding="utf-8"?>
<sst xmlns="http://schemas.openxmlformats.org/spreadsheetml/2006/main" count="6224" uniqueCount="468">
  <si>
    <t>aprovechamiento de por M2</t>
  </si>
  <si>
    <t>%</t>
  </si>
  <si>
    <t>IGUAL</t>
  </si>
  <si>
    <t>AUMENTA</t>
  </si>
  <si>
    <t>DISMINUYE</t>
  </si>
  <si>
    <t>NUEVO</t>
  </si>
  <si>
    <t>Según precio de avaluo</t>
  </si>
  <si>
    <t>IMPUESTOS</t>
  </si>
  <si>
    <t>DERECHOS</t>
  </si>
  <si>
    <t>I Asignación de num. oficial y placas de inm. c/u</t>
  </si>
  <si>
    <t>PRODUCTOS</t>
  </si>
  <si>
    <t>el importe mínimo a pagar por el impuesto predial</t>
  </si>
  <si>
    <t>I Autorizacion para construccion, reconst., demolicion ..</t>
  </si>
  <si>
    <t>b) Media de 100 M2 a 300 M2</t>
  </si>
  <si>
    <t>I Avaluos catastrales</t>
  </si>
  <si>
    <t>b) Desde $ 100,001  en adelante</t>
  </si>
  <si>
    <t xml:space="preserve">a) Desde $               0  a 100,000  </t>
  </si>
  <si>
    <t>II Certificaciones</t>
  </si>
  <si>
    <t xml:space="preserve">el importe mínimo a pagar por el impuesto </t>
  </si>
  <si>
    <t>a) Urbanos y suburbanos habitacionales</t>
  </si>
  <si>
    <t xml:space="preserve">Predios con edificaciones tipificadas como de interés social o vivienda popular con urbanización progresiva </t>
  </si>
  <si>
    <t>Predios distintos a los del inciso anterior con edif. o cerc.</t>
  </si>
  <si>
    <t>Predios no cercados</t>
  </si>
  <si>
    <t>b) Urbanos y suburbanos destinados a comercios o servicios</t>
  </si>
  <si>
    <t>Predios con edificación o sin ellas.</t>
  </si>
  <si>
    <t>c) Urbanos y suburbanos destinados a usos industrial</t>
  </si>
  <si>
    <t>d) Predios rústicos.</t>
  </si>
  <si>
    <t>Predios de propiedad privada</t>
  </si>
  <si>
    <t>tasa neta sobre la base gravable</t>
  </si>
  <si>
    <t>Funciones de teatro y circo</t>
  </si>
  <si>
    <t>a) licencias de construccion</t>
  </si>
  <si>
    <t>I Materia de inhumaciones</t>
  </si>
  <si>
    <t>a) Inhumacion a perpetuidad con boveda</t>
  </si>
  <si>
    <t>b) Inhumacion a perpetuidad sin boveda</t>
  </si>
  <si>
    <t>c) Inhumacion temporal con boveda</t>
  </si>
  <si>
    <t>II Asign. nomenc. en interiores en edificios, cond. o similares</t>
  </si>
  <si>
    <t>Tarifa minima por avaluo</t>
  </si>
  <si>
    <t>Reglamento de transito municipal por ejemplar</t>
  </si>
  <si>
    <t>para interes social se deducira</t>
  </si>
  <si>
    <t>y del impuesto a pagar se deducira</t>
  </si>
  <si>
    <t>se considerara interes social cuyo valor global no exceda</t>
  </si>
  <si>
    <t>se considerara interes popular cuyo valor global no exceda</t>
  </si>
  <si>
    <t>Redes de infraestructura  por metro lineal</t>
  </si>
  <si>
    <t>al millar</t>
  </si>
  <si>
    <t>doble</t>
  </si>
  <si>
    <t>I Arrend de locales y puestos en merc. púb. (mes) de acuerdo al giro</t>
  </si>
  <si>
    <t>* Servicio de Aseo Publico</t>
  </si>
  <si>
    <t>* Servicio de Planeacion</t>
  </si>
  <si>
    <t>* Servicios Catastrales</t>
  </si>
  <si>
    <t>* Servicio de Salubridad</t>
  </si>
  <si>
    <t>Según Ley de Hacienda</t>
  </si>
  <si>
    <t>a) Establecimientos comerciales o de servicios</t>
  </si>
  <si>
    <t>Para casa habitación:</t>
  </si>
  <si>
    <t>Para comercio, mixto o de servicios:</t>
  </si>
  <si>
    <t>Para giro industrial o de transformación:</t>
  </si>
  <si>
    <t>según Ley</t>
  </si>
  <si>
    <t>TRANSITORIOS</t>
  </si>
  <si>
    <r>
      <rPr>
        <b/>
        <sz val="7"/>
        <rFont val="Arial"/>
        <family val="2"/>
      </rPr>
      <t>I</t>
    </r>
    <r>
      <rPr>
        <sz val="7"/>
        <rFont val="Arial"/>
        <family val="2"/>
      </rPr>
      <t>mpuesto predial anual se les otorgará un descuento de :</t>
    </r>
  </si>
  <si>
    <t>enero</t>
  </si>
  <si>
    <t>febrero</t>
  </si>
  <si>
    <t>marzo</t>
  </si>
  <si>
    <t>Por no retirar el puesto semifijo de la via publica</t>
  </si>
  <si>
    <t>I. Por recolección de basura con vehículos del ayuntamiento</t>
  </si>
  <si>
    <t>CHICA</t>
  </si>
  <si>
    <t>GRANDE</t>
  </si>
  <si>
    <t>De 1,000,001 en adelante</t>
  </si>
  <si>
    <t>* Espectáculos Públicos</t>
  </si>
  <si>
    <t>* Predial</t>
  </si>
  <si>
    <t>* Plusvalia</t>
  </si>
  <si>
    <t xml:space="preserve">La tasa será de </t>
  </si>
  <si>
    <t xml:space="preserve">en ningún caso será menor a </t>
  </si>
  <si>
    <t xml:space="preserve">* Adquis. de inmuebles y derechos reales </t>
  </si>
  <si>
    <t xml:space="preserve">  Licencia de uso de suelo</t>
  </si>
  <si>
    <t>* Servicio de Estacionamiento en la Vía Pública</t>
  </si>
  <si>
    <t>* Reparación, Conservación y Mantenimiento de Pavimentos</t>
  </si>
  <si>
    <t xml:space="preserve">* Servicio de Licencias Publicidad y Anuncios </t>
  </si>
  <si>
    <t>* Servicio de Nomenclatura Urbana</t>
  </si>
  <si>
    <t>* Licencia y refrendo Venta bebidas alcoholicas de baja graduación</t>
  </si>
  <si>
    <t>* Expedición de Copias, Constancias, Certificaciones</t>
  </si>
  <si>
    <t>ACCESORIOS DE DERECHOS</t>
  </si>
  <si>
    <t>* Arrendamiento de Inmuebles, Loc. y Esp. Fisicos</t>
  </si>
  <si>
    <t>* Venta de Publicaciones</t>
  </si>
  <si>
    <t>APROVECHAMIENTOS</t>
  </si>
  <si>
    <t>* Multas de Policía y Tránsito</t>
  </si>
  <si>
    <t>* Multas por infrac. de Rastro Municipal</t>
  </si>
  <si>
    <t xml:space="preserve">* Infraccion Ley de Catastro </t>
  </si>
  <si>
    <t>OTROS APROVECHAMIENTOS</t>
  </si>
  <si>
    <t>PARTICIPACIONES Y APORTACIONES</t>
  </si>
  <si>
    <t>INGRESOS DERIVADOS DE FINANCIAMIENTOS</t>
  </si>
  <si>
    <t>* Certificaciones de dictamenes de factibilidad Seg en infra.</t>
  </si>
  <si>
    <r>
      <t xml:space="preserve">  Predios </t>
    </r>
    <r>
      <rPr>
        <sz val="7"/>
        <rFont val="Arial"/>
        <family val="2"/>
      </rPr>
      <t xml:space="preserve">rústicos propiedad privada, ... estímulo fiscal </t>
    </r>
  </si>
  <si>
    <r>
      <t xml:space="preserve">  Predios </t>
    </r>
    <r>
      <rPr>
        <sz val="7"/>
        <rFont val="Arial"/>
        <family val="2"/>
      </rPr>
      <t xml:space="preserve">rústicos propiedad ejidal, ... estímulo fiscal </t>
    </r>
  </si>
  <si>
    <t>* Servicio de Transito y Seguridad</t>
  </si>
  <si>
    <t>* Servicio de Registro Civil</t>
  </si>
  <si>
    <t xml:space="preserve">* Enajenación de bienes muebles e inmuebles </t>
  </si>
  <si>
    <t>Predios ubicados en la zona industrial</t>
  </si>
  <si>
    <t>b) Por licencia de remodelación y reconstrucción de fincas</t>
  </si>
  <si>
    <t>Por regularizacion mediante procedimiento se cobrara el</t>
  </si>
  <si>
    <t>Autoconstrucción un cuarto o pieza, por m2 con un cobro de</t>
  </si>
  <si>
    <t>s) por no despintar y/o retirar lo anuncios publicitarios de eventos</t>
  </si>
  <si>
    <t>En caso de reincidencia la sancion sera</t>
  </si>
  <si>
    <t>Predios de propiedad ejidal</t>
  </si>
  <si>
    <r>
      <t xml:space="preserve">permiso de construir hasta </t>
    </r>
    <r>
      <rPr>
        <b/>
        <sz val="7"/>
        <rFont val="Arial"/>
        <family val="2"/>
      </rPr>
      <t>30m2</t>
    </r>
    <r>
      <rPr>
        <sz val="7"/>
        <rFont val="Arial"/>
        <family val="2"/>
      </rPr>
      <t xml:space="preserve"> sin presentar planos</t>
    </r>
  </si>
  <si>
    <t>Estacionamiento carácter comercial x mes (x unidad) por cajón de 2.5x3m</t>
  </si>
  <si>
    <t xml:space="preserve">* Infracciones a la Ley de Protección Civil </t>
  </si>
  <si>
    <t>* Infraccion Reglamento de comercio</t>
  </si>
  <si>
    <t>Desde 1.00 hasta 50,000</t>
  </si>
  <si>
    <t>Desde 50,001 hasta 100,000</t>
  </si>
  <si>
    <t>Desde 100,001 hasta 150,000</t>
  </si>
  <si>
    <t>Desde 150,001 hasta 200,000</t>
  </si>
  <si>
    <t>Desde 200,001 hasta 295,000</t>
  </si>
  <si>
    <t>Desde 100,001 hasta 200,000</t>
  </si>
  <si>
    <t>Desde 200,001 hasta 300,000</t>
  </si>
  <si>
    <t>Desde 300,001 hasta 440,000</t>
  </si>
  <si>
    <t>* Servicio de Agua Potable Drenaje y Alcantarillado</t>
  </si>
  <si>
    <t>De 1 hasta 20,000</t>
  </si>
  <si>
    <t>De 20,001 hasta 40,000</t>
  </si>
  <si>
    <t>De 40,001 hasta 50,000</t>
  </si>
  <si>
    <t>De 50,001 hasta 60,000</t>
  </si>
  <si>
    <t>De 60,001 hasta 80,000</t>
  </si>
  <si>
    <t>De 80,001 hasta 100,000</t>
  </si>
  <si>
    <t>De 100,001 hasta 300,000</t>
  </si>
  <si>
    <t>De 300,001 hasta 1,000,000</t>
  </si>
  <si>
    <t>De 1 hasta 100,000</t>
  </si>
  <si>
    <t>De 1,000,001 hasta 5,000,000</t>
  </si>
  <si>
    <t>De 5,000,001 hasta 10,000,000</t>
  </si>
  <si>
    <t>De 10,000,001 en adelante</t>
  </si>
  <si>
    <t>OTROS DERECHOS</t>
  </si>
  <si>
    <t>* Infraccion Ley ambiental</t>
  </si>
  <si>
    <t>* Multas Diversas</t>
  </si>
  <si>
    <t>Multas, recargos y gstos de ejecución</t>
  </si>
  <si>
    <t>según Codigo Fiscal</t>
  </si>
  <si>
    <t>estimulo</t>
  </si>
  <si>
    <t>minimo</t>
  </si>
  <si>
    <t>a) Por matanza de cualquier tipo de ganado,excepto aves de corral,no autorizadafuera delrastromunicipal.</t>
  </si>
  <si>
    <t>b) Por matanza no autorizada de aves de corral, fuera de rastro municipal</t>
  </si>
  <si>
    <t>C</t>
  </si>
  <si>
    <t>Descentralizado</t>
  </si>
  <si>
    <t xml:space="preserve">* Infracciones al Reglamento para regular las actividades comerciales </t>
  </si>
  <si>
    <t/>
  </si>
  <si>
    <t>II. Difusion fonografica por dia</t>
  </si>
  <si>
    <t>De 1 hasta 100.00</t>
  </si>
  <si>
    <t>SM</t>
  </si>
  <si>
    <t>UMA</t>
  </si>
  <si>
    <t>T</t>
  </si>
  <si>
    <t>U</t>
  </si>
  <si>
    <t xml:space="preserve">Ley vigente </t>
  </si>
  <si>
    <t>Iniciativa</t>
  </si>
  <si>
    <t>Observaciones</t>
  </si>
  <si>
    <t>Tasa</t>
  </si>
  <si>
    <t>Cuota</t>
  </si>
  <si>
    <t>Comentarios</t>
  </si>
  <si>
    <t>Concepto</t>
  </si>
  <si>
    <t>Anexo VII</t>
  </si>
  <si>
    <t>Igual/Aumenta/Disminuye/Nuevo</t>
  </si>
  <si>
    <r>
      <rPr>
        <b/>
        <sz val="8"/>
        <color rgb="FFFF0000"/>
        <rFont val="Arial"/>
        <family val="2"/>
      </rPr>
      <t>T_U</t>
    </r>
    <r>
      <rPr>
        <b/>
        <sz val="8"/>
        <rFont val="Arial"/>
        <family val="2"/>
      </rPr>
      <t>= Cambia de tasa a UMA</t>
    </r>
  </si>
  <si>
    <r>
      <rPr>
        <b/>
        <sz val="8"/>
        <color rgb="FFFF0000"/>
        <rFont val="Arial"/>
        <family val="2"/>
      </rPr>
      <t>C_U</t>
    </r>
    <r>
      <rPr>
        <b/>
        <sz val="8"/>
        <rFont val="Arial"/>
        <family val="2"/>
      </rPr>
      <t>= Cambia de cuota a UMA</t>
    </r>
  </si>
  <si>
    <r>
      <rPr>
        <b/>
        <sz val="8"/>
        <color rgb="FFFF0000"/>
        <rFont val="Arial"/>
        <family val="2"/>
      </rPr>
      <t>U</t>
    </r>
    <r>
      <rPr>
        <b/>
        <sz val="8"/>
        <rFont val="Arial"/>
        <family val="2"/>
      </rPr>
      <t>=</t>
    </r>
    <r>
      <rPr>
        <b/>
        <sz val="8"/>
        <color rgb="FFFF0000"/>
        <rFont val="Arial"/>
        <family val="2"/>
      </rPr>
      <t xml:space="preserve"> </t>
    </r>
    <r>
      <rPr>
        <b/>
        <sz val="8"/>
        <rFont val="Arial"/>
        <family val="2"/>
      </rPr>
      <t>Compara UMA Vs. UMA</t>
    </r>
  </si>
  <si>
    <r>
      <rPr>
        <b/>
        <sz val="8"/>
        <color rgb="FFFF0000"/>
        <rFont val="Arial"/>
        <family val="2"/>
      </rPr>
      <t>C</t>
    </r>
    <r>
      <rPr>
        <b/>
        <sz val="8"/>
        <rFont val="Arial"/>
        <family val="2"/>
      </rPr>
      <t>= Compara cuota Vs. Cuota</t>
    </r>
  </si>
  <si>
    <r>
      <rPr>
        <b/>
        <sz val="8"/>
        <color rgb="FFFF0000"/>
        <rFont val="Arial"/>
        <family val="2"/>
      </rPr>
      <t>T</t>
    </r>
    <r>
      <rPr>
        <b/>
        <sz val="8"/>
        <rFont val="Arial"/>
        <family val="2"/>
      </rPr>
      <t>= Compara tasa Vs. tasa</t>
    </r>
  </si>
  <si>
    <t>Ejercicio 2022</t>
  </si>
  <si>
    <t>Municipio de Guadalcázar, S.L.P.</t>
  </si>
  <si>
    <t>tratandose de personas del INSEN, jubilados y pensionados cubriran el 50%</t>
  </si>
  <si>
    <t>II. Por otros rubros:</t>
  </si>
  <si>
    <t>a) Sellada de fosa</t>
  </si>
  <si>
    <t>b) Exhumación de restos</t>
  </si>
  <si>
    <t>c) Constancia de perpetuidad</t>
  </si>
  <si>
    <t>d) Certificación de permisos</t>
  </si>
  <si>
    <t>e) Permiso de traslado dentro del Estado</t>
  </si>
  <si>
    <t>f) Permiso de traslado nacional</t>
  </si>
  <si>
    <t>g) Permiso de traslado internacional</t>
  </si>
  <si>
    <t xml:space="preserve"> </t>
  </si>
  <si>
    <t>de lo establecido en el inciso a) y deberán cubrir los mismos requisitos que en la construcción, y en ningún caso el cobro será menor a</t>
  </si>
  <si>
    <t>1990-2022</t>
  </si>
  <si>
    <t>1980-1989</t>
  </si>
  <si>
    <t>1970-1979</t>
  </si>
  <si>
    <t>1960-1969</t>
  </si>
  <si>
    <t>1959 y anteriores</t>
  </si>
  <si>
    <t>pero el propietario y/o director responsable de obra deberá colocar la banda de obra autorizada expedida por la Dirección de Obras Públicas en el sitio de la obra en lugar visible, de lo contrario se cobrará una sanción por el equivalente a</t>
  </si>
  <si>
    <t>y por refrendo anual,</t>
  </si>
  <si>
    <t>el cual deberá cubrirse durante los primeros dos meses del año.</t>
  </si>
  <si>
    <t>sobre el monto de la estimación, de acuerdo a lo dispuesto por la Ley de Obras Públicas y Servicios Relacionados con las Mismas, para el Estado y Municipios de San Luis Potosí.</t>
  </si>
  <si>
    <t>Por el excedente de metros cuadrados se cobrará el por metro cuadrado o fracción.</t>
  </si>
  <si>
    <t>Los pavimentos de las calles o banquetas no podrán romperse sin previa autorización o requisición que señale el ayuntamiento, y ésta exigirá la reposición en todos los casos de ruptura.</t>
  </si>
  <si>
    <t>Las licencias a que se refiere este artículo sólo se otorgarán cuando se demuestre estar al corriente en el pago del impuesto predial.</t>
  </si>
  <si>
    <r>
      <t xml:space="preserve">c) </t>
    </r>
    <r>
      <rPr>
        <sz val="7"/>
        <rFont val="Arial"/>
        <family val="2"/>
      </rPr>
      <t xml:space="preserve">Por los permisos para demoler fincas se cubrirá este derecho pagando el  </t>
    </r>
  </si>
  <si>
    <r>
      <t xml:space="preserve">de lo establecido en el inciso </t>
    </r>
    <r>
      <rPr>
        <b/>
        <sz val="7"/>
        <rFont val="Arial"/>
        <family val="2"/>
      </rPr>
      <t>a)</t>
    </r>
    <r>
      <rPr>
        <sz val="7"/>
        <rFont val="Arial"/>
        <family val="2"/>
      </rPr>
      <t>.</t>
    </r>
  </si>
  <si>
    <r>
      <t xml:space="preserve">d) </t>
    </r>
    <r>
      <rPr>
        <sz val="7"/>
        <rFont val="Arial"/>
        <family val="2"/>
      </rPr>
      <t>La inspección de obras será</t>
    </r>
  </si>
  <si>
    <r>
      <t xml:space="preserve">e) </t>
    </r>
    <r>
      <rPr>
        <sz val="7"/>
        <rFont val="Arial"/>
        <family val="2"/>
      </rPr>
      <t>Por reposición de planos autorizados según el año que correspondan se cobrarán las cantidades siguientes:</t>
    </r>
  </si>
  <si>
    <r>
      <t>II.</t>
    </r>
    <r>
      <rPr>
        <sz val="7"/>
        <rFont val="Arial"/>
        <family val="2"/>
      </rPr>
      <t xml:space="preserve"> Por la expedición de factibilidades de uso de suelo para construcción de vivienda:</t>
    </r>
  </si>
  <si>
    <r>
      <t>a)</t>
    </r>
    <r>
      <rPr>
        <sz val="7"/>
        <rFont val="Arial"/>
        <family val="2"/>
      </rPr>
      <t xml:space="preserve"> Para la construcción de vivienda en términos generales, se cobrarán por cada una.</t>
    </r>
  </si>
  <si>
    <r>
      <t>b)</t>
    </r>
    <r>
      <rPr>
        <sz val="7"/>
        <rFont val="Arial"/>
        <family val="2"/>
      </rPr>
      <t xml:space="preserve"> Para comercio, mixto y servicios se cobrarán por cada una.</t>
    </r>
  </si>
  <si>
    <r>
      <t>c)</t>
    </r>
    <r>
      <rPr>
        <sz val="7"/>
        <rFont val="Arial"/>
        <family val="2"/>
      </rPr>
      <t xml:space="preserve"> Para industrias o transformación y las demás no contempladas en el párrafo anterior, se cobrará por cada una.</t>
    </r>
  </si>
  <si>
    <r>
      <t xml:space="preserve">d) </t>
    </r>
    <r>
      <rPr>
        <sz val="7"/>
        <rFont val="Arial"/>
        <family val="2"/>
      </rPr>
      <t>Tratándose de vivienda de interés social o popular y popular con urbanización progresiva, se cobrará como sigue:</t>
    </r>
  </si>
  <si>
    <r>
      <t>1.</t>
    </r>
    <r>
      <rPr>
        <sz val="7"/>
        <rFont val="Arial"/>
        <family val="2"/>
      </rPr>
      <t xml:space="preserve"> En vivienda de interés social se cobrará el  </t>
    </r>
  </si>
  <si>
    <r>
      <t xml:space="preserve"> de la tarifa aplicable en el inciso </t>
    </r>
    <r>
      <rPr>
        <b/>
        <sz val="7"/>
        <rFont val="Arial"/>
        <family val="2"/>
      </rPr>
      <t>a)</t>
    </r>
    <r>
      <rPr>
        <sz val="7"/>
        <rFont val="Arial"/>
        <family val="2"/>
      </rPr>
      <t xml:space="preserve"> de esta fracción.</t>
    </r>
  </si>
  <si>
    <r>
      <t>2.</t>
    </r>
    <r>
      <rPr>
        <sz val="7"/>
        <rFont val="Arial"/>
        <family val="2"/>
      </rPr>
      <t xml:space="preserve"> En vivienda popular y popular con urbanización progresiva se cobrará el </t>
    </r>
  </si>
  <si>
    <r>
      <t xml:space="preserve">e) </t>
    </r>
    <r>
      <rPr>
        <sz val="7"/>
        <rFont val="Arial"/>
        <family val="2"/>
      </rPr>
      <t>Por otras constancias y certificaciones que se expidan en esta materia se cobrará una cuota de</t>
    </r>
  </si>
  <si>
    <r>
      <t>III.</t>
    </r>
    <r>
      <rPr>
        <sz val="7"/>
        <rFont val="Arial"/>
        <family val="2"/>
      </rPr>
      <t xml:space="preserve"> Los servicios de aprobación de planos y alineamientos serán</t>
    </r>
  </si>
  <si>
    <r>
      <t xml:space="preserve">IV. </t>
    </r>
    <r>
      <rPr>
        <sz val="7"/>
        <rFont val="Arial"/>
        <family val="2"/>
      </rPr>
      <t>Por registro como director responsable de obra se cobrará por inscripción una cuota de</t>
    </r>
  </si>
  <si>
    <r>
      <t xml:space="preserve">V. </t>
    </r>
    <r>
      <rPr>
        <sz val="7"/>
        <rFont val="Arial"/>
        <family val="2"/>
      </rPr>
      <t>Por el dictamen y aprobación de estimaciones que presenten los contratistas de las obras que contrate el ayuntamiento se cobrará  una tasa de</t>
    </r>
  </si>
  <si>
    <r>
      <t xml:space="preserve">VI. </t>
    </r>
    <r>
      <rPr>
        <sz val="7"/>
        <rFont val="Arial"/>
        <family val="2"/>
      </rPr>
      <t>Por la elaboración de dictamen de seguridad en establecimientos que lo requieran por ley, se cobrará en función de los costos incurridos al contratar especialistas del ramo.</t>
    </r>
  </si>
  <si>
    <r>
      <t xml:space="preserve">VII. </t>
    </r>
    <r>
      <rPr>
        <sz val="7"/>
        <rFont val="Arial"/>
        <family val="2"/>
      </rPr>
      <t>Por la autorización de subdivisión de predios con superficie menor a 10 mil metros cuadrados y no requiera del trazo de vías públicas, por metro cuadrado o fracción.</t>
    </r>
  </si>
  <si>
    <r>
      <t xml:space="preserve">VIII. </t>
    </r>
    <r>
      <rPr>
        <sz val="7"/>
        <rFont val="Arial"/>
        <family val="2"/>
      </rPr>
      <t>Por la autorización de fusión de predios,  por metro cuadrado o fracción de la superficie total se cobrará</t>
    </r>
  </si>
  <si>
    <r>
      <t xml:space="preserve">IX. </t>
    </r>
    <r>
      <rPr>
        <sz val="7"/>
        <rFont val="Arial"/>
        <family val="2"/>
      </rPr>
      <t>Por la autorización de relotificación de predios, por metro cuadrado o fracción se cobrará</t>
    </r>
  </si>
  <si>
    <r>
      <t xml:space="preserve">X. </t>
    </r>
    <r>
      <rPr>
        <sz val="7"/>
        <rFont val="Arial"/>
        <family val="2"/>
      </rPr>
      <t>Por el permiso de ruptura por metro cuadrado o fracción se cobrará conforme a lo siguiente:</t>
    </r>
  </si>
  <si>
    <r>
      <t>a)</t>
    </r>
    <r>
      <rPr>
        <sz val="7"/>
        <rFont val="Arial"/>
        <family val="2"/>
      </rPr>
      <t xml:space="preserve"> De piso, vía pública en lugar no pavimentado</t>
    </r>
  </si>
  <si>
    <r>
      <t>b)</t>
    </r>
    <r>
      <rPr>
        <sz val="7"/>
        <rFont val="Arial"/>
        <family val="2"/>
      </rPr>
      <t xml:space="preserve"> De calles revestidas de grava conformada</t>
    </r>
  </si>
  <si>
    <r>
      <t>c)</t>
    </r>
    <r>
      <rPr>
        <sz val="7"/>
        <rFont val="Arial"/>
        <family val="2"/>
      </rPr>
      <t xml:space="preserve"> De concreto hidráulico o asfáltico</t>
    </r>
  </si>
  <si>
    <r>
      <t>d)</t>
    </r>
    <r>
      <rPr>
        <sz val="7"/>
        <rFont val="Arial"/>
        <family val="2"/>
      </rPr>
      <t xml:space="preserve"> Guarniciones o banquetas de concreto</t>
    </r>
  </si>
  <si>
    <r>
      <t xml:space="preserve">XI. </t>
    </r>
    <r>
      <rPr>
        <sz val="7"/>
        <rFont val="Arial"/>
        <family val="2"/>
      </rPr>
      <t>Por el permiso temporal no mayor a un mes por utilización de la vía pública:</t>
    </r>
  </si>
  <si>
    <r>
      <t>a)</t>
    </r>
    <r>
      <rPr>
        <sz val="7"/>
        <rFont val="Arial"/>
        <family val="2"/>
      </rPr>
      <t xml:space="preserve"> Andamios o tapiales por ejecución de construcción o remodelación</t>
    </r>
  </si>
  <si>
    <r>
      <t>b)</t>
    </r>
    <r>
      <rPr>
        <sz val="7"/>
        <rFont val="Arial"/>
        <family val="2"/>
      </rPr>
      <t xml:space="preserve"> De grava conformada</t>
    </r>
  </si>
  <si>
    <r>
      <t>c)</t>
    </r>
    <r>
      <rPr>
        <sz val="7"/>
        <rFont val="Arial"/>
        <family val="2"/>
      </rPr>
      <t xml:space="preserve"> Retiro de la vía pública de escombro</t>
    </r>
  </si>
  <si>
    <r>
      <t xml:space="preserve">XII. </t>
    </r>
    <r>
      <rPr>
        <sz val="7"/>
        <rFont val="Arial"/>
        <family val="2"/>
      </rPr>
      <t>Por licencia de la ubicación de escombrera o depósito de residuos de construcción se pagará</t>
    </r>
  </si>
  <si>
    <r>
      <t xml:space="preserve">XIII. </t>
    </r>
    <r>
      <rPr>
        <sz val="7"/>
        <rFont val="Arial"/>
        <family val="2"/>
      </rPr>
      <t>Por la dictaminación de peritajes oficiales se pagarán</t>
    </r>
  </si>
  <si>
    <t xml:space="preserve">sin costo </t>
  </si>
  <si>
    <t>I. Servicio doméstico</t>
  </si>
  <si>
    <t>II. Servicio comercial</t>
  </si>
  <si>
    <t>III. Servicio industrial</t>
  </si>
  <si>
    <t>I. El suministro de agua potable mediante tarifa fija, se pagará de la manera siguiente:</t>
  </si>
  <si>
    <t>a) Doméstica</t>
  </si>
  <si>
    <t>b) Comercial</t>
  </si>
  <si>
    <t>c) Industrial</t>
  </si>
  <si>
    <t>II. El suministro de agua potable mediante servicio medido, se pagará de la manera siguiente:</t>
  </si>
  <si>
    <t xml:space="preserve">HASTA  </t>
  </si>
  <si>
    <t>20.00m3</t>
  </si>
  <si>
    <t>30.00m3</t>
  </si>
  <si>
    <t>40.00m3</t>
  </si>
  <si>
    <t>50.00m3</t>
  </si>
  <si>
    <t>60.00m3</t>
  </si>
  <si>
    <t>80.00m3</t>
  </si>
  <si>
    <t>100.00m3</t>
  </si>
  <si>
    <t>en adelante</t>
  </si>
  <si>
    <t xml:space="preserve">Los pensionados, jubilados, personas con capacidades diferentes y afiliados al INAPAM, personas de 60 años y mayores de esa edad, recibirán un descuento del </t>
  </si>
  <si>
    <t xml:space="preserve">En caso de fraccionamientos nuevos cuando se conceda la autorización para conectarse a la red de agua se deberá cubrir una cuota por cada lote, cuyo importe se aplicará a reforzar el abastecimiento y conducción que garantice la atención de la demanda. </t>
  </si>
  <si>
    <t>El pago será de :</t>
  </si>
  <si>
    <t>a) Por lote en fraccionamientos de interés social</t>
  </si>
  <si>
    <t>b) Por lote en fraccionamientos populares o populares con urbanización progresiva</t>
  </si>
  <si>
    <t>c) Por los demás tipos de lotes</t>
  </si>
  <si>
    <t xml:space="preserve">La solicitud por conexión a la línea en áreas que ya cuenten con el servicio será de, cada una </t>
  </si>
  <si>
    <t>Por la desobediencia a esta disposición el infractor se hará acreedor a una sanción equivalente a,</t>
  </si>
  <si>
    <t>por cada una de las infracciones cometidas.</t>
  </si>
  <si>
    <t xml:space="preserve">Para la conservación y mantenimiento de las redes de drenaje, </t>
  </si>
  <si>
    <t>II. Por uso de relleno sanitario con vehículos particulares, por cada evento se cobrará:</t>
  </si>
  <si>
    <t>a) Desechos comerciales o de servicios</t>
  </si>
  <si>
    <t>b) Desechos industriales no peligrosos</t>
  </si>
  <si>
    <t>I. Habitacional:</t>
  </si>
  <si>
    <t>a) Para fraccionamiento o condominio horizontal, vertical y mixto:</t>
  </si>
  <si>
    <t>1. Interés social o popular y popular con urbanización progresiva, hasta 100m2 de terreno por predio</t>
  </si>
  <si>
    <t>2. Vivienda media, de más de 100 m2 hasta 300 m2 por predio</t>
  </si>
  <si>
    <t>3. Vivienda residencial, de más de 300 m2 por predio</t>
  </si>
  <si>
    <t>4. Vivienda campestre</t>
  </si>
  <si>
    <t>b) Para predios individuales:</t>
  </si>
  <si>
    <t>1. Interés social o popular y popular con urbanización progresiva, hasta 100 m2 de terreno por predio</t>
  </si>
  <si>
    <t>II. Mixto, comercial y de servicios:</t>
  </si>
  <si>
    <t>1. Deportes, recreación, servicios de apoyo para las actividades productivas</t>
  </si>
  <si>
    <t>2. Educación, cultura, salud, asistencia social, asistencia animal, abastos, comunicaciones, transporte, servicios urbanos, servicios administrativos y alojamiento</t>
  </si>
  <si>
    <t>3. Salones de fiestas, reunión con espectáculos, rodeos, discotecas, bodegas, templos de culto, panaderías, tortillerías, locales comerciales, oficinas, academias y centros de exposiciones</t>
  </si>
  <si>
    <t>4. Bares, cantinas, expendios de venta de cerveza o licores, plazas comerciales y tiendas departamentales</t>
  </si>
  <si>
    <t>5. Gasolineras y talleres en general</t>
  </si>
  <si>
    <t>III. Por la licencia de cambio de uso de suelo, se cobrará de la manera siguiente:</t>
  </si>
  <si>
    <t>IV. Por la expedición de copias de dictámenes de uso de suelo</t>
  </si>
  <si>
    <t>En todos los pagos que se realicen por concepto de autorización de subdivisión, fusión o relotificación, quedarán a salvo los derechos del ayuntamiento de exigir el cumplimiento de la entrega del</t>
  </si>
  <si>
    <t>de donación sobre la superficie total del predio, o los predios subdivididos, o fusionados, conforme a lo que establece la Ley de Desarrollo Urbano del Estado de San Luis Potosí.</t>
  </si>
  <si>
    <t>El derecho que se cobre en materia de permisos para construir en cementerios se causará conforme a los siguientes conceptos y cuotas:</t>
  </si>
  <si>
    <t>I. Panteón municipal ubicado en la Cabecera Municipal.</t>
  </si>
  <si>
    <t>a) Por los permisos de construcción de fosas y gavetas</t>
  </si>
  <si>
    <t>1. Fosa, por cada una</t>
  </si>
  <si>
    <t>2. Bóveda, por cada una</t>
  </si>
  <si>
    <t>3 Gaveta, por cada una</t>
  </si>
  <si>
    <t>b) Permiso de instalación y/o construcción de monumentos por fosa:</t>
  </si>
  <si>
    <t>1. De ladrillo y cemento</t>
  </si>
  <si>
    <t>2. De cantera</t>
  </si>
  <si>
    <t>3. De granito</t>
  </si>
  <si>
    <t>4. De mármol y otros materiales</t>
  </si>
  <si>
    <t>5. Piezas sueltas (jardinera, lápida, etcétera) cada una</t>
  </si>
  <si>
    <t>6. Por la adquisición de una fosa construida por el ayuntamiento</t>
  </si>
  <si>
    <t>SEGÚN COSTO</t>
  </si>
  <si>
    <t>7. Por la adquisición de una gaveta construida por el ayuntamiento</t>
  </si>
  <si>
    <t>I. La expedición de permiso para circular sin placas o tarjeta de circulación se podrá otorgar por un máximo de 30 días naturales, y su cobro será de</t>
  </si>
  <si>
    <t>II. La expedición de permiso para circular sin placas o tarjeta de circulación se podrá otorgar por un máximo de 30 días naturales por segunda y última ocasión, y su cobro será de</t>
  </si>
  <si>
    <t>III. Las personas físicas o morales que realicen eventos con fines de lucro y soliciten personal adicional de seguridad y protección, por cada elemento comisionado deberán cubrir previamente la cantidad de</t>
  </si>
  <si>
    <t>En caso de no celebrarse el evento por causas de fuerza mayor, sólo se reembolsará el pago efectuado si se presenta aviso con 24 horas de anticipación a la celebración del mismo.</t>
  </si>
  <si>
    <t>IV. Por permiso para manejar con licencia vencida, por única vez, por un máximo de quince días, la cuota será de</t>
  </si>
  <si>
    <t>V. Por constancia de no infracción, la cuota será de</t>
  </si>
  <si>
    <t>VI. Por estacionamiento a permisionarios del servicio de transporte público, por cajón autorizado por la Dirección de Tránsito Municipal con medidas máximas de 2 metros de ancho por 3 metros de largo, la cuota anual será de</t>
  </si>
  <si>
    <t>El concesionario que por razón de las dimensiones del vehículo automotor requiera utilizar un espacio mayor al señalado como medida máxima, pagará por metros cuadrados el ajuste equivalente a las medidas sobrepasadas.</t>
  </si>
  <si>
    <t>VII. Por carga y descarga de camionetas de hasta 2 ejes, por un máximo de 6 horas por día, la cuota será de</t>
  </si>
  <si>
    <t>VIII. Por carga y descarga de camiones de 3 ejes o mayores por un máximo de 6 horas por día, la cuota será de</t>
  </si>
  <si>
    <t>IX. Por uso de grúa del ayuntamiento dentro de la zona urbana de la cabecera municipal, a solicitud de un particular, la cuota por arrastre será de</t>
  </si>
  <si>
    <t>X. Por permiso para manejar vehículos motorizados a mayores de 16 años por única vez, por un máximo de tres meses, la cuota será de</t>
  </si>
  <si>
    <t>I. Registro de nacimiento o defunción</t>
  </si>
  <si>
    <t>II. Registro de autorización para habilitación de edad y suplencia de consentimiento a menores de edad</t>
  </si>
  <si>
    <t>III. Celebración de matrimonio en oficialía:</t>
  </si>
  <si>
    <t>a) En días y horas de oficina</t>
  </si>
  <si>
    <t>b) En días y horas inhábiles</t>
  </si>
  <si>
    <t>c) En días festivos</t>
  </si>
  <si>
    <t>IV. Celebración de matrimonios a domicilio:</t>
  </si>
  <si>
    <t>V. Registro de sentencia de divorcio</t>
  </si>
  <si>
    <t>VI. Por la expedición de certificación de actas</t>
  </si>
  <si>
    <t>VII. Otros registros del estado civil</t>
  </si>
  <si>
    <t>VIII. Búsqueda de datos</t>
  </si>
  <si>
    <t>IX. Expedición de copias certificadas de actas de nacimiento para ingreso a educación inicial, preescolar, primaria y secundaria</t>
  </si>
  <si>
    <t>X. Por la inscripción de actas del registro civil respecto de actos celebrados por mexicanos en el extranjero</t>
  </si>
  <si>
    <t>XI. Por el registro extemporáneo de nacimiento</t>
  </si>
  <si>
    <t>Cuando alguno de los servicios aludidos en las fracciones anteriores sea prestado con carácter urgente costará el</t>
  </si>
  <si>
    <t>SIN COSTO</t>
  </si>
  <si>
    <t>sin costo</t>
  </si>
  <si>
    <t>DOBLE</t>
  </si>
  <si>
    <t>HASTA            100,00</t>
  </si>
  <si>
    <t>200,00</t>
  </si>
  <si>
    <t>500,00</t>
  </si>
  <si>
    <t>I. Difusión impresa, al millar (conteo de hoja individual)</t>
  </si>
  <si>
    <t>II.  Difusión fonográfica, por día</t>
  </si>
  <si>
    <t>III.  Mantas colocadas en vía pública, por m2</t>
  </si>
  <si>
    <t>IV. Carteles y posters, por cada ciento o fracción</t>
  </si>
  <si>
    <t>V.  Anuncio pintado en la pared, por m2 anual</t>
  </si>
  <si>
    <t>VI.  Anuncio pintado en el vidrio, por m2 anual</t>
  </si>
  <si>
    <t>VII. Anuncio pintado tipo bandera poste, por m2 anual</t>
  </si>
  <si>
    <t>VIII. Anuncio pintado tipo bandera pared, por m2 anual</t>
  </si>
  <si>
    <t>IX. Anuncio pintado colocado en la azotea, por m2 anual</t>
  </si>
  <si>
    <t>X. Anuncio espectacular pintado o de lona o vinyl, por m2 anual</t>
  </si>
  <si>
    <t>XI. Anuncio luminoso tipo bandera poste, por m2 anual</t>
  </si>
  <si>
    <t>XII. Anuncio pintado tipo bandera pared, por m2 anual</t>
  </si>
  <si>
    <t>XIII. Anuncio luminoso adosado a la pared, por m2 anual</t>
  </si>
  <si>
    <t>XIV. Anuncio luminoso gas neón, por m2 anual</t>
  </si>
  <si>
    <t>XV. Anuncio luminoso colocado en la azotea, por m2 anual</t>
  </si>
  <si>
    <t>XVI. Anuncio pintado adosado sin luz, m2 anual</t>
  </si>
  <si>
    <t>XVII. Anuncio espectacular luminoso, por m2 anual</t>
  </si>
  <si>
    <t>XVIII. Anuncio en vehículos excepto utilitarios, por m2 anual</t>
  </si>
  <si>
    <t>XIX. Anuncio proyectado, por m2 anual</t>
  </si>
  <si>
    <t>XX. En toldo, por m2 anual</t>
  </si>
  <si>
    <t>XXI. Pintado en estructura en banqueta, por m2 anual</t>
  </si>
  <si>
    <t>XXII. Pintado luminoso, por m2 anual</t>
  </si>
  <si>
    <t>XXIII. En estructura en camellón, por m2 anual</t>
  </si>
  <si>
    <t>XXIV. Los inflables, cada uno, por día</t>
  </si>
  <si>
    <t>Tratándose de permisos para anuncios publicitarios de eventos y espectáculos artísticos, los promotores cubrirán un depósito en efectivo o cheque certificado por la cantidad de</t>
  </si>
  <si>
    <t>CONCEPTO</t>
  </si>
  <si>
    <t>I. Actas de cabildo, por foja</t>
  </si>
  <si>
    <t>II. Actas de identificación, cada una</t>
  </si>
  <si>
    <t>III. Constancias de datos de archivos municipales, por foja</t>
  </si>
  <si>
    <t>IV. Constancias de carácter administrativo, cartas de recomendación, documentos de extranjería, constancias de residencia, cada una</t>
  </si>
  <si>
    <t>V. Certificaciones diversas, con excepción de las señaladas en la fracción II del artículo 26 de esta Ley</t>
  </si>
  <si>
    <t>VI. Cartas de no propiedad</t>
  </si>
  <si>
    <t>VII. Reproducción de documentos requeridos a través de solicitudes de información pública conforme a la Ley de Transparencia y Acceso a la Información Pública</t>
  </si>
  <si>
    <t xml:space="preserve">   a) Copia fotostática simple por cada lado impreso</t>
  </si>
  <si>
    <t xml:space="preserve">   b) Información entregada en disco compacto</t>
  </si>
  <si>
    <t xml:space="preserve">   c) Información entregada en memoria electrónica USB proporcionada por el solicitante</t>
  </si>
  <si>
    <t>a) Certificación de registro o de inexistencia de registro en el padrón municipal (por predio):</t>
  </si>
  <si>
    <t>b) Certificación física de medidas y colindancias de un predio (por predio):</t>
  </si>
  <si>
    <t>c) Certificaciones diversas del padrón catastral (por certificación):</t>
  </si>
  <si>
    <t>d) Copia de plano de manzana o región catastral (por cada uno):</t>
  </si>
  <si>
    <t>III. Para la realización de deslinde se sujetarán a los siguientes costos:</t>
  </si>
  <si>
    <t>a) En zonas habitacionales de urbanización progresiva:</t>
  </si>
  <si>
    <t>b) En colonias de zonas de interés social y popular:</t>
  </si>
  <si>
    <t>c) En predios ubicados en zonas comerciales, por metro cuadrado será de:</t>
  </si>
  <si>
    <t>1. Para este tipo de trabajos el costo en ningún caso será menor de:</t>
  </si>
  <si>
    <t>d) En colonias no comprendidas en los incisos anteriores:</t>
  </si>
  <si>
    <t>* Supervison de alumbrado publico.</t>
  </si>
  <si>
    <t>I. Por acudir a cuantificar los daños ocasionados a las instalaciones del alumbrado público</t>
  </si>
  <si>
    <t>II. Por hacer la verificación y el levantamiento en campo de las instalaciones de alumbrado público de los fraccionamientos que se pretendan entregar al municipio, por cada revisión</t>
  </si>
  <si>
    <t>por traslado, más</t>
  </si>
  <si>
    <t>por cada luminaria instalada.</t>
  </si>
  <si>
    <t>III. Por la reubicación de postes de alumbrado público a solicitud de la ciudadanía, previo estudio de factibilidad realizado por la propia dirección, por cada poste</t>
  </si>
  <si>
    <t>IV. Por realizar visita de verificación.</t>
  </si>
  <si>
    <t>Aquellos ciudadanos que habiten fraccionamientos en propiedad condominial, de acuerdo a la Ley sobre el Régimen de la Propiedad en Condominio del Estado de San Luis Potosí, o bien fraccionamientos no municipalizados podrán solicitar el servicio de reparación de sus luminarias a la Dirección de Alumbrado Público y ésta verificará la legalidad en sus servicios de suministro de energía y toda vez encontrados en regularidad los interesados podrán efectuar un pago de</t>
  </si>
  <si>
    <t>por equipo, con lo que en 72 Hrs. hábiles deberán recibir el servicio de reparación correspondiente.</t>
  </si>
  <si>
    <t xml:space="preserve">Servicios de ecologia y medio ambiente </t>
  </si>
  <si>
    <t>I.  Registro ambiental municipal para la compra venta de fauna doméstica</t>
  </si>
  <si>
    <t>II. Permiso para realizar combustiones al aire libre, por evento</t>
  </si>
  <si>
    <t>III. Permiso para descargar, depositar o infiltrar residuos industriales contaminantes no peligrosos en el suelo, en lugares autorizados, anual</t>
  </si>
  <si>
    <t>IV. Permiso para generar, almacenar, recolectar, aprovechar o disponer de residuos no peligrosos, anual</t>
  </si>
  <si>
    <t>V. Permiso para transportar o depositar en lugares autorizados, residuos no peligrosos, anual</t>
  </si>
  <si>
    <t>VI. Permiso para operar Centros de Acopio de Residuos Sólidos Urbanos, por tonelada o fracción</t>
  </si>
  <si>
    <t>VII. Permiso para tala de árbol o arbusto, sin extracción de raíz, por unidad</t>
  </si>
  <si>
    <t>VIII. Permiso para tala de árbol o arbusto, con extracción de raíz, por unidad</t>
  </si>
  <si>
    <t>IX. Por el Derecho de Impacto Ambiental de obras o actividades cuya evaluación corresponda al Municipio, se cobrará conforme a los conceptos siguientes:</t>
  </si>
  <si>
    <t>a) Por la recepción y evaluación de la resolución del informe preventivo</t>
  </si>
  <si>
    <t>b) Por el otorgamiento de la resolución del informe preventivo</t>
  </si>
  <si>
    <t>c) Por la recepción y evaluación de la manifestación de impacto ambiental, en su modalidad particular,</t>
  </si>
  <si>
    <t>d) Por el otorgamiento de la autorización de la manifestación del impacto ambiental, en modalidad particular,</t>
  </si>
  <si>
    <t>e) Por la evaluación y resolución de la solicitud de modificación de proyectos autorizados en materia de impacto ambiental</t>
  </si>
  <si>
    <t>f) Por la evaluación y resolución de la solicitud de ampliación de términos y plazos establecidos en la autorización de impacto ambiental</t>
  </si>
  <si>
    <t>X. Permiso para producir emisiones de ruido dentro de los parámetros autorizados:</t>
  </si>
  <si>
    <t>a) Actividades de perifoneo por periodo anual, por fuente</t>
  </si>
  <si>
    <t>XI. Permiso o autorización inicial para el funcionamiento de centros de verificación de emisiones contaminantes de vehículos automotores, previo contrato de concesión</t>
  </si>
  <si>
    <t>XII. Refrendo para el funcionamiento de centros de verificación de emisiones contaminantes de vehículos automotores, previo contrato de concesión</t>
  </si>
  <si>
    <t>XIII. Dictámenes, constancias de carácter administrativo para establecimientos, obras y servicios de bajo o nulo impacto ambiental</t>
  </si>
  <si>
    <t>XIV. Dictámenes, constancias de carácter administrativo para establecimientos, obras y servicios de mediano o nulo impacto ambiental</t>
  </si>
  <si>
    <t>XV. Dictámenes, constancias de carácter administrativo para establecimientos, obras y servicios de alto impacto ambiental</t>
  </si>
  <si>
    <t>XVI. Dictamen de factibilidad otorgado por el municipio para la explotación de bancos de materiales pétreos</t>
  </si>
  <si>
    <t>XVII. Refrendo mensual para dictamen de factibilidad para la explotación de bancos de materiales pétreos.</t>
  </si>
  <si>
    <t>XVIII. Permiso anual para transportar Residuos Sólidos Urbanos (RSU) con tracción animal</t>
  </si>
  <si>
    <t>XIX. Dictamen de impacto ambiental a establecimientos cuyas actividades sean consideradas de impacto significativo.</t>
  </si>
  <si>
    <t>XX. Por el permiso para la explotación de bancos de materiales se cobrará una tarifa inicial, previo permiso de las autoridades correspondientes</t>
  </si>
  <si>
    <t>I. Por el uso de los baños públicos propiedad del ayuntamiento, cada usuario pagará</t>
  </si>
  <si>
    <t>Se exceptúan de este pago exclusivamente las personas discapacitadas y de la tercera edad.</t>
  </si>
  <si>
    <t>II. Por el uso del piso en vía pública para fines comerciales en puestos ambulantes o semifijos, autorizados por el Director de Plazas y Mercados Municipal</t>
  </si>
  <si>
    <t>a) Cada puesto pagará diariamente por metro cuadrado</t>
  </si>
  <si>
    <t>b) Cada comerciante ambulante foráneo pagará diariamente</t>
  </si>
  <si>
    <t>Los comerciantes que ofrezcan artículos realizados de manera artesanal pagarán el 50% de lo establecido.</t>
  </si>
  <si>
    <t>c) Permisos especiales en días festivos, feriados o en celebraciones religiosas a comerciantes ambulantes o semifijos, cada comerciante pagará diariamente:</t>
  </si>
  <si>
    <t>d) Por exhibición, exposición o venta de artículos comerciales a comercios o empresas establecidas</t>
  </si>
  <si>
    <t>1. En días festivos, feriados o en celebraciones religiosas por metro cuadrado diariamente</t>
  </si>
  <si>
    <t>2. En días ordinarios, por puesto</t>
  </si>
  <si>
    <t>III. Por el uso o Renta del Auditorio Municipal</t>
  </si>
  <si>
    <t>IV. Renta mensual de espacios Municipales para Instalación de Antenas de Telefonía Celular</t>
  </si>
  <si>
    <t>a) Si excede la velocidad más de 40 Km por hora en zona urbana de la cabecera municipal</t>
  </si>
  <si>
    <t>b) Si no respeta los topes, señalamientos o indicaciones del agente de tránsito en zona escolar</t>
  </si>
  <si>
    <t>c) Ruido en escape</t>
  </si>
  <si>
    <t>d) Manejar en sentido contrario en cualquier vialidad</t>
  </si>
  <si>
    <t>e) Manejar en estado de ebriedad</t>
  </si>
  <si>
    <t>f) Cometer cualquier infracción con aliento alcohólico</t>
  </si>
  <si>
    <t>g) No obedecer las indicaciones del agente de tránsito</t>
  </si>
  <si>
    <t>h) No obedecer las indicaciones de no dar vuelta en u</t>
  </si>
  <si>
    <t>i) No obedecer señalamiento restrictivo</t>
  </si>
  <si>
    <t>j) Falta de engomado en lugar visible</t>
  </si>
  <si>
    <t>k) Falta de placas</t>
  </si>
  <si>
    <t>l) Falta de tarjeta de circulación</t>
  </si>
  <si>
    <t>m) Falta de licencia</t>
  </si>
  <si>
    <t>n) Circular con exceso de ruido ambiental, emitido mediante bocinas internas o externas del vehículo</t>
  </si>
  <si>
    <t>ñ) Estacionarse en lugar prohibido</t>
  </si>
  <si>
    <t>o) Estacionarse en doble fila</t>
  </si>
  <si>
    <t>p) Si excede el tiempo permitido en estacionamiento regulado.</t>
  </si>
  <si>
    <t>q) Chocar y causar daños de manera dolosa o culposa</t>
  </si>
  <si>
    <t>r) Chocar y causar lesiones de manera culposa o dolosa</t>
  </si>
  <si>
    <t>s) Chocar y ocasionar una muerte de manera culposa o dolosa</t>
  </si>
  <si>
    <t>t) Negar licencia o tarjeta de circulación, c/u</t>
  </si>
  <si>
    <t xml:space="preserve">u) Abandono de vehículo por accidente </t>
  </si>
  <si>
    <t>v) Placas en el interior del vehículo</t>
  </si>
  <si>
    <t>w) Placas sobrepuestas</t>
  </si>
  <si>
    <t>x) Estacionarse en retorno</t>
  </si>
  <si>
    <t>y) Si el conductor es menor de edad y sin permiso, conduciendo vehículo automotor</t>
  </si>
  <si>
    <t>z) Si el conductor es menor de 16 años y conduce motoneta, motocicleta o cuatrimoto</t>
  </si>
  <si>
    <t>aa) Insulto, amenaza o ultraje a las autoridades de tránsito</t>
  </si>
  <si>
    <t>ab) Bajar o subir pasaje en lugar prohibido</t>
  </si>
  <si>
    <t>ac) Obstruir parada de servicio de transporte público</t>
  </si>
  <si>
    <t>ad) Falta de casco protector en motonetas, motocicletas o cuatrimotos el conductor o el pasajero</t>
  </si>
  <si>
    <t>ae) Circular más de 2 personas en motonetas, motocicletas o cuatrimotos</t>
  </si>
  <si>
    <t>af) Circular con uno o ambos faros delanteros apagados en vehículo automotor</t>
  </si>
  <si>
    <t>ag) Circular con una o ambas luces traseras apagadas en vehículo automotor</t>
  </si>
  <si>
    <t>ah) Circular con las luces delanteras apagadas en motonetas, motocicletas o cuatrimotos</t>
  </si>
  <si>
    <t>ai) Circular con las luces traseras apagadas en motonetas, motocicletas o cuatrimotos</t>
  </si>
  <si>
    <t>aj) Remolcar vehículos con cadena o cuerdas u otro medio sin permiso de la autoridad</t>
  </si>
  <si>
    <t>ak) Transportar personas en la parte exterior de la carrocería en vehículos cuyo uso no lo permita</t>
  </si>
  <si>
    <t>al) Placas pintadas, rotuladas, dobladas, ilegibles, remachadas, soldadas o lugar distinto al destinado</t>
  </si>
  <si>
    <t>am) Traer carga en exceso de las dimensiones del vehículo o que esté descubierta e insegura</t>
  </si>
  <si>
    <t>an) Intento de fuga</t>
  </si>
  <si>
    <t>añ) Falta de precaución en vía de preferencia</t>
  </si>
  <si>
    <t>ao) Circular con carga sin permiso correspondiente</t>
  </si>
  <si>
    <t>ap) Circular con puertas abiertas</t>
  </si>
  <si>
    <t>aq) Uso de carril contrario para rebasar o rebasar por la extrema derecha</t>
  </si>
  <si>
    <t>ar) Vehículo abandonado en vía pública, remolque por la grúa de tránsito</t>
  </si>
  <si>
    <t>as) Circular con mayor número de personas de las que señala la tarjeta de circulación</t>
  </si>
  <si>
    <t>at) Circular con pasaje en el estribo</t>
  </si>
  <si>
    <t>au) No ceder el paso al peatón</t>
  </si>
  <si>
    <t>av) Consumir cualquier tipo de bebidas alcohólicas dentro de un vehículo automotor, aún encontrándose estacionado en la vía pública</t>
  </si>
  <si>
    <t>aw) Provocar lesiones al oficial de tránsito de manera dolosa</t>
  </si>
  <si>
    <t>ax) Provocar lesiones al oficial de tránsito de manera dolosa con el vehículo automotor</t>
  </si>
  <si>
    <t>ay) Remolque con la grúa de tránsito municipal cuando la infracción lo amerite</t>
  </si>
  <si>
    <t>az) Vehículo que sea ingresado a la Pensión Municipal cuando lo amerite la infracción, pagará por día</t>
  </si>
  <si>
    <t>En caso de que la infracción sea cometida en un vehículo prestador del servicio del transporte público la cuota se incrementará en un</t>
  </si>
  <si>
    <t>En caso de que el infractor liquide la multa dentro del término de diez días hábiles siguientes a la infracción cometida se le considerará un descuento del</t>
  </si>
  <si>
    <t>Comparativo de la ley de ingresos vigente 2022 con la iniciativa de ley de ingresos para el ejercicio fiscal 2023</t>
  </si>
  <si>
    <t>UMA 96.22 Valor Diario 2022</t>
  </si>
  <si>
    <t>Ejercicio 2023</t>
  </si>
  <si>
    <t>V. Instalación de Antenas de Telefonía Celular, por cada instalacion nueva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</si>
</sst>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quot;$&quot;* #,##0.00_-;_-&quot;$&quot;* &quot;-&quot;??_-;_-@_-"/>
    <numFmt numFmtId="164" formatCode="#,##0.000"/>
    <numFmt numFmtId="165" formatCode="0.0%"/>
  </numFmts>
  <fonts count="13" x14ac:knownFonts="1">
    <font>
      <sz val="10"/>
      <name val="Arial"/>
    </font>
    <font>
      <sz val="10"/>
      <name val="Arial"/>
      <family val="2"/>
    </font>
    <font>
      <sz val="8"/>
      <name val="Arial"/>
      <family val="2"/>
    </font>
    <font>
      <sz val="7"/>
      <name val="Arial"/>
      <family val="2"/>
    </font>
    <font>
      <b/>
      <sz val="7"/>
      <name val="Arial"/>
      <family val="2"/>
    </font>
    <font>
      <b/>
      <sz val="10"/>
      <name val="Arial"/>
      <family val="2"/>
    </font>
    <font>
      <sz val="6"/>
      <name val="Arial"/>
      <family val="2"/>
    </font>
    <font>
      <sz val="6"/>
      <name val="Arial"/>
      <family val="2"/>
    </font>
    <font>
      <sz val="10"/>
      <name val="Arial"/>
      <family val="2"/>
    </font>
    <font>
      <b/>
      <sz val="8"/>
      <name val="Arial"/>
      <family val="2"/>
    </font>
    <font>
      <b/>
      <sz val="8"/>
      <color rgb="FFFF0000"/>
      <name val="Arial"/>
      <family val="2"/>
    </font>
    <font>
      <b/>
      <sz val="7"/>
      <color rgb="FFFF0000"/>
      <name val="Arial"/>
      <family val="2"/>
    </font>
    <font>
      <b/>
      <sz val="10"/>
      <color rgb="FFFF0000"/>
      <name val="Arial"/>
      <family val="2"/>
    </font>
  </fonts>
  <fills count="5">
    <fill>
      <patternFill patternType="none"/>
    </fill>
    <fill>
      <patternFill patternType="gray125"/>
    </fill>
    <fill>
      <patternFill patternType="solid">
        <fgColor theme="0" tint="-0.14999847407452621"/>
        <bgColor indexed="64"/>
      </patternFill>
    </fill>
    <fill>
      <patternFill patternType="solid">
        <fgColor theme="4" tint="0.79998168889431442"/>
        <bgColor indexed="64"/>
      </patternFill>
    </fill>
    <fill>
      <patternFill patternType="solid">
        <fgColor theme="0"/>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style="medium">
        <color indexed="64"/>
      </left>
      <right/>
      <top/>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ck">
        <color indexed="64"/>
      </right>
      <top style="thin">
        <color indexed="64"/>
      </top>
      <bottom style="thin">
        <color indexed="64"/>
      </bottom>
      <diagonal/>
    </border>
    <border>
      <left/>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bottom/>
      <diagonal/>
    </border>
    <border>
      <left/>
      <right style="thin">
        <color indexed="64"/>
      </right>
      <top/>
      <bottom/>
      <diagonal/>
    </border>
    <border>
      <left style="thin">
        <color indexed="64"/>
      </left>
      <right style="thin">
        <color indexed="64"/>
      </right>
      <top/>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medium">
        <color indexed="64"/>
      </right>
      <top style="medium">
        <color indexed="64"/>
      </top>
      <bottom/>
      <diagonal/>
    </border>
    <border>
      <left/>
      <right/>
      <top/>
      <bottom style="thin">
        <color indexed="64"/>
      </bottom>
      <diagonal/>
    </border>
    <border>
      <left/>
      <right style="medium">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dotted">
        <color indexed="64"/>
      </left>
      <right style="dotted">
        <color indexed="64"/>
      </right>
      <top style="dotted">
        <color indexed="64"/>
      </top>
      <bottom style="dotted">
        <color indexed="64"/>
      </bottom>
      <diagonal/>
    </border>
    <border>
      <left style="dotted">
        <color indexed="64"/>
      </left>
      <right style="dotted">
        <color indexed="64"/>
      </right>
      <top/>
      <bottom style="dotted">
        <color indexed="64"/>
      </bottom>
      <diagonal/>
    </border>
    <border>
      <left/>
      <right style="dotted">
        <color indexed="64"/>
      </right>
      <top style="dotted">
        <color indexed="64"/>
      </top>
      <bottom style="dotted">
        <color indexed="64"/>
      </bottom>
      <diagonal/>
    </border>
    <border>
      <left/>
      <right style="dotted">
        <color indexed="64"/>
      </right>
      <top/>
      <bottom style="dotted">
        <color indexed="64"/>
      </bottom>
      <diagonal/>
    </border>
  </borders>
  <cellStyleXfs count="6">
    <xf numFmtId="0" fontId="0" fillId="0" borderId="0"/>
    <xf numFmtId="9" fontId="1" fillId="0" borderId="0" applyFont="0" applyFill="0" applyBorder="0" applyAlignment="0" applyProtection="0"/>
    <xf numFmtId="0" fontId="1" fillId="0" borderId="0"/>
    <xf numFmtId="44" fontId="8"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95">
    <xf numFmtId="0" fontId="0" fillId="0" borderId="0" xfId="0"/>
    <xf numFmtId="0" fontId="2" fillId="0" borderId="0" xfId="0" applyFont="1" applyAlignment="1">
      <alignment vertical="top"/>
    </xf>
    <xf numFmtId="0" fontId="3" fillId="0" borderId="0" xfId="0" applyFont="1" applyAlignment="1">
      <alignment vertical="top"/>
    </xf>
    <xf numFmtId="2" fontId="3" fillId="0" borderId="0" xfId="0" applyNumberFormat="1" applyFont="1" applyAlignment="1">
      <alignment vertical="top"/>
    </xf>
    <xf numFmtId="0" fontId="3" fillId="0" borderId="0" xfId="0" applyFont="1" applyAlignment="1">
      <alignment horizontal="center" vertical="top"/>
    </xf>
    <xf numFmtId="3" fontId="3" fillId="0" borderId="0" xfId="0" applyNumberFormat="1" applyFont="1" applyAlignment="1">
      <alignment vertical="top"/>
    </xf>
    <xf numFmtId="0" fontId="3" fillId="0" borderId="0" xfId="0" applyFont="1" applyAlignment="1">
      <alignment vertical="top" wrapText="1"/>
    </xf>
    <xf numFmtId="0" fontId="2" fillId="0" borderId="0" xfId="0" applyFont="1" applyAlignment="1">
      <alignment vertical="top" wrapText="1"/>
    </xf>
    <xf numFmtId="2" fontId="2" fillId="0" borderId="0" xfId="0" applyNumberFormat="1" applyFont="1" applyAlignment="1">
      <alignment vertical="top"/>
    </xf>
    <xf numFmtId="3" fontId="2" fillId="0" borderId="0" xfId="0" applyNumberFormat="1" applyFont="1" applyAlignment="1">
      <alignment vertical="top"/>
    </xf>
    <xf numFmtId="0" fontId="2" fillId="0" borderId="0" xfId="0" applyFont="1" applyAlignment="1">
      <alignment horizontal="center" vertical="top"/>
    </xf>
    <xf numFmtId="2" fontId="3" fillId="0" borderId="1" xfId="0" applyNumberFormat="1" applyFont="1" applyBorder="1"/>
    <xf numFmtId="0" fontId="3" fillId="0" borderId="1" xfId="0" applyFont="1" applyBorder="1"/>
    <xf numFmtId="3" fontId="3" fillId="0" borderId="1" xfId="0" applyNumberFormat="1" applyFont="1" applyBorder="1"/>
    <xf numFmtId="0" fontId="3" fillId="0" borderId="0" xfId="0" applyFont="1"/>
    <xf numFmtId="9" fontId="3" fillId="0" borderId="1" xfId="1" applyFont="1" applyFill="1" applyBorder="1" applyAlignment="1"/>
    <xf numFmtId="4" fontId="3" fillId="0" borderId="1" xfId="0" applyNumberFormat="1" applyFont="1" applyBorder="1"/>
    <xf numFmtId="3" fontId="3" fillId="0" borderId="1" xfId="0" applyNumberFormat="1" applyFont="1" applyBorder="1" applyAlignment="1">
      <alignment horizontal="center"/>
    </xf>
    <xf numFmtId="0" fontId="3" fillId="0" borderId="7" xfId="0" applyFont="1" applyBorder="1" applyAlignment="1">
      <alignment horizontal="center"/>
    </xf>
    <xf numFmtId="0" fontId="4" fillId="0" borderId="0" xfId="0" applyFont="1"/>
    <xf numFmtId="0" fontId="3" fillId="0" borderId="7" xfId="0" applyFont="1" applyBorder="1" applyAlignment="1">
      <alignment horizontal="justify"/>
    </xf>
    <xf numFmtId="4" fontId="4" fillId="0" borderId="1" xfId="0" applyNumberFormat="1" applyFont="1" applyBorder="1" applyAlignment="1">
      <alignment horizontal="center"/>
    </xf>
    <xf numFmtId="4" fontId="3" fillId="0" borderId="1" xfId="0" applyNumberFormat="1" applyFont="1" applyBorder="1" applyAlignment="1">
      <alignment horizontal="right"/>
    </xf>
    <xf numFmtId="9" fontId="3" fillId="0" borderId="0" xfId="1" applyFont="1" applyFill="1" applyBorder="1" applyAlignment="1">
      <alignment horizontal="center"/>
    </xf>
    <xf numFmtId="0" fontId="3" fillId="0" borderId="9" xfId="0" applyFont="1" applyBorder="1" applyAlignment="1">
      <alignment wrapText="1"/>
    </xf>
    <xf numFmtId="0" fontId="4" fillId="0" borderId="9" xfId="0" applyFont="1" applyBorder="1" applyAlignment="1">
      <alignment wrapText="1"/>
    </xf>
    <xf numFmtId="0" fontId="3" fillId="0" borderId="14" xfId="0" applyFont="1" applyBorder="1" applyAlignment="1">
      <alignment horizontal="center"/>
    </xf>
    <xf numFmtId="0" fontId="3" fillId="0" borderId="9" xfId="0" applyFont="1" applyBorder="1" applyAlignment="1">
      <alignment horizontal="justify" wrapText="1"/>
    </xf>
    <xf numFmtId="3" fontId="6" fillId="0" borderId="1" xfId="0" applyNumberFormat="1" applyFont="1" applyBorder="1"/>
    <xf numFmtId="0" fontId="3" fillId="0" borderId="0" xfId="0" applyFont="1" applyAlignment="1">
      <alignment horizontal="center"/>
    </xf>
    <xf numFmtId="4" fontId="3" fillId="0" borderId="1" xfId="0" quotePrefix="1" applyNumberFormat="1" applyFont="1" applyBorder="1"/>
    <xf numFmtId="0" fontId="3" fillId="0" borderId="10" xfId="0" applyFont="1" applyBorder="1" applyAlignment="1">
      <alignment horizontal="center"/>
    </xf>
    <xf numFmtId="0" fontId="3" fillId="0" borderId="12" xfId="0" applyFont="1" applyBorder="1"/>
    <xf numFmtId="3" fontId="3" fillId="0" borderId="12" xfId="0" applyNumberFormat="1" applyFont="1" applyBorder="1" applyAlignment="1">
      <alignment horizontal="center"/>
    </xf>
    <xf numFmtId="0" fontId="3" fillId="0" borderId="13" xfId="0" applyFont="1" applyBorder="1" applyAlignment="1">
      <alignment horizontal="center"/>
    </xf>
    <xf numFmtId="0" fontId="4" fillId="0" borderId="7" xfId="0" applyFont="1" applyBorder="1" applyAlignment="1">
      <alignment horizontal="center" vertical="center"/>
    </xf>
    <xf numFmtId="0" fontId="3" fillId="0" borderId="17" xfId="0" applyFont="1" applyBorder="1"/>
    <xf numFmtId="3" fontId="3" fillId="0" borderId="17" xfId="0" applyNumberFormat="1" applyFont="1" applyBorder="1"/>
    <xf numFmtId="9" fontId="3" fillId="0" borderId="19" xfId="1" applyFont="1" applyFill="1" applyBorder="1" applyAlignment="1"/>
    <xf numFmtId="4" fontId="3" fillId="2" borderId="1" xfId="0" applyNumberFormat="1" applyFont="1" applyFill="1" applyBorder="1"/>
    <xf numFmtId="3" fontId="3" fillId="2" borderId="1" xfId="0" applyNumberFormat="1" applyFont="1" applyFill="1" applyBorder="1"/>
    <xf numFmtId="0" fontId="3" fillId="2" borderId="7" xfId="0" applyFont="1" applyFill="1" applyBorder="1" applyAlignment="1">
      <alignment horizontal="center"/>
    </xf>
    <xf numFmtId="0" fontId="4" fillId="2" borderId="24" xfId="0" applyFont="1" applyFill="1" applyBorder="1" applyAlignment="1">
      <alignment horizontal="center" wrapText="1"/>
    </xf>
    <xf numFmtId="0" fontId="3" fillId="2" borderId="25" xfId="0" applyFont="1" applyFill="1" applyBorder="1"/>
    <xf numFmtId="3" fontId="3" fillId="2" borderId="25" xfId="0" applyNumberFormat="1" applyFont="1" applyFill="1" applyBorder="1"/>
    <xf numFmtId="0" fontId="4" fillId="2" borderId="26" xfId="0" applyFont="1" applyFill="1" applyBorder="1" applyAlignment="1">
      <alignment horizontal="center"/>
    </xf>
    <xf numFmtId="4" fontId="3" fillId="0" borderId="23" xfId="0" applyNumberFormat="1" applyFont="1" applyBorder="1"/>
    <xf numFmtId="3" fontId="3" fillId="0" borderId="23" xfId="0" applyNumberFormat="1" applyFont="1" applyBorder="1" applyAlignment="1">
      <alignment horizontal="center"/>
    </xf>
    <xf numFmtId="4" fontId="3" fillId="2" borderId="25" xfId="0" applyNumberFormat="1" applyFont="1" applyFill="1" applyBorder="1"/>
    <xf numFmtId="0" fontId="3" fillId="2" borderId="26" xfId="0" applyFont="1" applyFill="1" applyBorder="1" applyAlignment="1">
      <alignment horizontal="center"/>
    </xf>
    <xf numFmtId="4" fontId="3" fillId="2" borderId="25" xfId="0" applyNumberFormat="1" applyFont="1" applyFill="1" applyBorder="1" applyAlignment="1">
      <alignment horizontal="center"/>
    </xf>
    <xf numFmtId="3" fontId="3" fillId="0" borderId="23" xfId="0" applyNumberFormat="1" applyFont="1" applyBorder="1"/>
    <xf numFmtId="0" fontId="3" fillId="0" borderId="27" xfId="0" applyFont="1" applyBorder="1" applyAlignment="1">
      <alignment horizontal="center"/>
    </xf>
    <xf numFmtId="0" fontId="4" fillId="2" borderId="24" xfId="2" applyFont="1" applyFill="1" applyBorder="1" applyAlignment="1">
      <alignment horizontal="center" wrapText="1"/>
    </xf>
    <xf numFmtId="4" fontId="3" fillId="0" borderId="29" xfId="0" applyNumberFormat="1" applyFont="1" applyBorder="1"/>
    <xf numFmtId="3" fontId="3" fillId="0" borderId="29" xfId="0" applyNumberFormat="1" applyFont="1" applyBorder="1"/>
    <xf numFmtId="0" fontId="4" fillId="0" borderId="9" xfId="0" applyFont="1" applyBorder="1" applyAlignment="1">
      <alignment horizontal="justify" wrapText="1"/>
    </xf>
    <xf numFmtId="0" fontId="3" fillId="0" borderId="30" xfId="0" applyFont="1" applyBorder="1" applyAlignment="1">
      <alignment horizontal="justify" wrapText="1"/>
    </xf>
    <xf numFmtId="0" fontId="4" fillId="0" borderId="4" xfId="2" applyFont="1" applyBorder="1" applyAlignment="1">
      <alignment horizontal="center" wrapText="1"/>
    </xf>
    <xf numFmtId="2" fontId="3" fillId="2" borderId="24" xfId="0" applyNumberFormat="1" applyFont="1" applyFill="1" applyBorder="1"/>
    <xf numFmtId="0" fontId="3" fillId="2" borderId="26" xfId="0" applyFont="1" applyFill="1" applyBorder="1"/>
    <xf numFmtId="9" fontId="3" fillId="0" borderId="8" xfId="1" applyFont="1" applyFill="1" applyBorder="1" applyAlignment="1"/>
    <xf numFmtId="4" fontId="3" fillId="0" borderId="7" xfId="0" applyNumberFormat="1" applyFont="1" applyBorder="1"/>
    <xf numFmtId="2" fontId="4" fillId="0" borderId="8" xfId="0" applyNumberFormat="1" applyFont="1" applyBorder="1" applyAlignment="1">
      <alignment horizontal="center"/>
    </xf>
    <xf numFmtId="2" fontId="3" fillId="0" borderId="8" xfId="0" applyNumberFormat="1" applyFont="1" applyBorder="1"/>
    <xf numFmtId="2" fontId="3" fillId="0" borderId="7" xfId="0" applyNumberFormat="1" applyFont="1" applyBorder="1"/>
    <xf numFmtId="165" fontId="4" fillId="0" borderId="8" xfId="1" applyNumberFormat="1" applyFont="1" applyFill="1" applyBorder="1" applyAlignment="1">
      <alignment horizontal="center"/>
    </xf>
    <xf numFmtId="0" fontId="3" fillId="0" borderId="7" xfId="0" applyFont="1" applyBorder="1"/>
    <xf numFmtId="165" fontId="3" fillId="0" borderId="8" xfId="1" applyNumberFormat="1" applyFont="1" applyFill="1" applyBorder="1" applyAlignment="1"/>
    <xf numFmtId="9" fontId="3" fillId="0" borderId="8" xfId="0" applyNumberFormat="1" applyFont="1" applyBorder="1"/>
    <xf numFmtId="10" fontId="3" fillId="0" borderId="8" xfId="1" applyNumberFormat="1" applyFont="1" applyFill="1" applyBorder="1" applyAlignment="1"/>
    <xf numFmtId="2" fontId="3" fillId="0" borderId="8" xfId="0" quotePrefix="1" applyNumberFormat="1" applyFont="1" applyBorder="1"/>
    <xf numFmtId="2" fontId="3" fillId="0" borderId="32" xfId="0" quotePrefix="1" applyNumberFormat="1" applyFont="1" applyBorder="1"/>
    <xf numFmtId="4" fontId="3" fillId="0" borderId="10" xfId="0" applyNumberFormat="1" applyFont="1" applyBorder="1"/>
    <xf numFmtId="4" fontId="3" fillId="2" borderId="26" xfId="0" applyNumberFormat="1" applyFont="1" applyFill="1" applyBorder="1"/>
    <xf numFmtId="4" fontId="4" fillId="0" borderId="7" xfId="0" applyNumberFormat="1" applyFont="1" applyBorder="1" applyAlignment="1">
      <alignment horizontal="center"/>
    </xf>
    <xf numFmtId="2" fontId="3" fillId="0" borderId="8" xfId="0" applyNumberFormat="1" applyFont="1" applyBorder="1" applyAlignment="1">
      <alignment horizontal="center"/>
    </xf>
    <xf numFmtId="4" fontId="3" fillId="0" borderId="7" xfId="0" applyNumberFormat="1" applyFont="1" applyBorder="1" applyAlignment="1">
      <alignment horizontal="right"/>
    </xf>
    <xf numFmtId="4" fontId="3" fillId="0" borderId="8" xfId="0" applyNumberFormat="1" applyFont="1" applyBorder="1"/>
    <xf numFmtId="0" fontId="4" fillId="0" borderId="8" xfId="0" applyFont="1" applyBorder="1" applyAlignment="1">
      <alignment horizontal="center"/>
    </xf>
    <xf numFmtId="4" fontId="3" fillId="0" borderId="8" xfId="0" applyNumberFormat="1" applyFont="1" applyBorder="1" applyAlignment="1">
      <alignment horizontal="right"/>
    </xf>
    <xf numFmtId="2" fontId="3" fillId="0" borderId="8" xfId="0" applyNumberFormat="1" applyFont="1" applyBorder="1" applyAlignment="1">
      <alignment horizontal="right"/>
    </xf>
    <xf numFmtId="4" fontId="3" fillId="0" borderId="32" xfId="0" applyNumberFormat="1" applyFont="1" applyBorder="1"/>
    <xf numFmtId="2" fontId="3" fillId="2" borderId="24" xfId="0" applyNumberFormat="1" applyFont="1" applyFill="1" applyBorder="1" applyAlignment="1">
      <alignment horizontal="center"/>
    </xf>
    <xf numFmtId="4" fontId="3" fillId="2" borderId="26" xfId="0" applyNumberFormat="1" applyFont="1" applyFill="1" applyBorder="1" applyAlignment="1">
      <alignment horizontal="center"/>
    </xf>
    <xf numFmtId="2" fontId="3" fillId="0" borderId="32" xfId="0" applyNumberFormat="1" applyFont="1" applyBorder="1"/>
    <xf numFmtId="2" fontId="3" fillId="0" borderId="33" xfId="0" applyNumberFormat="1" applyFont="1" applyBorder="1"/>
    <xf numFmtId="4" fontId="3" fillId="0" borderId="27" xfId="0" applyNumberFormat="1" applyFont="1" applyBorder="1"/>
    <xf numFmtId="0" fontId="3" fillId="2" borderId="24" xfId="0" applyFont="1" applyFill="1" applyBorder="1"/>
    <xf numFmtId="0" fontId="3" fillId="0" borderId="16" xfId="0" applyFont="1" applyBorder="1"/>
    <xf numFmtId="0" fontId="3" fillId="0" borderId="18" xfId="0" applyFont="1" applyBorder="1"/>
    <xf numFmtId="9" fontId="3" fillId="0" borderId="11" xfId="0" applyNumberFormat="1" applyFont="1" applyBorder="1"/>
    <xf numFmtId="0" fontId="3" fillId="0" borderId="13" xfId="0" applyFont="1" applyBorder="1"/>
    <xf numFmtId="9" fontId="3" fillId="0" borderId="19" xfId="1" applyFont="1" applyFill="1" applyBorder="1" applyAlignment="1">
      <alignment horizontal="center"/>
    </xf>
    <xf numFmtId="3" fontId="3" fillId="0" borderId="19" xfId="0" applyNumberFormat="1" applyFont="1" applyBorder="1"/>
    <xf numFmtId="9" fontId="3" fillId="0" borderId="22" xfId="1" applyFont="1" applyFill="1" applyBorder="1" applyAlignment="1">
      <alignment horizontal="center"/>
    </xf>
    <xf numFmtId="3" fontId="3" fillId="0" borderId="21" xfId="0" applyNumberFormat="1" applyFont="1" applyBorder="1"/>
    <xf numFmtId="3" fontId="3" fillId="0" borderId="22" xfId="0" applyNumberFormat="1" applyFont="1" applyBorder="1"/>
    <xf numFmtId="3" fontId="3" fillId="0" borderId="28" xfId="0" applyNumberFormat="1" applyFont="1" applyBorder="1"/>
    <xf numFmtId="9" fontId="3" fillId="0" borderId="20" xfId="1" applyFont="1" applyFill="1" applyBorder="1" applyAlignment="1">
      <alignment horizontal="center"/>
    </xf>
    <xf numFmtId="0" fontId="4" fillId="3" borderId="6" xfId="0" applyFont="1" applyFill="1" applyBorder="1" applyAlignment="1">
      <alignment horizontal="justify" wrapText="1"/>
    </xf>
    <xf numFmtId="9" fontId="3" fillId="3" borderId="16" xfId="1" applyFont="1" applyFill="1" applyBorder="1" applyAlignment="1"/>
    <xf numFmtId="9" fontId="3" fillId="3" borderId="17" xfId="1" applyFont="1" applyFill="1" applyBorder="1" applyAlignment="1"/>
    <xf numFmtId="4" fontId="3" fillId="3" borderId="18" xfId="0" applyNumberFormat="1" applyFont="1" applyFill="1" applyBorder="1"/>
    <xf numFmtId="9" fontId="3" fillId="3" borderId="21" xfId="1" applyFont="1" applyFill="1" applyBorder="1" applyAlignment="1">
      <alignment horizontal="center"/>
    </xf>
    <xf numFmtId="3" fontId="3" fillId="3" borderId="17" xfId="0" applyNumberFormat="1" applyFont="1" applyFill="1" applyBorder="1" applyAlignment="1">
      <alignment horizontal="center"/>
    </xf>
    <xf numFmtId="0" fontId="3" fillId="3" borderId="18" xfId="0" applyFont="1" applyFill="1" applyBorder="1" applyAlignment="1">
      <alignment horizontal="center"/>
    </xf>
    <xf numFmtId="0" fontId="4" fillId="3" borderId="9" xfId="0" applyFont="1" applyFill="1" applyBorder="1" applyAlignment="1">
      <alignment horizontal="justify" wrapText="1"/>
    </xf>
    <xf numFmtId="2" fontId="4" fillId="3" borderId="8" xfId="0" applyNumberFormat="1" applyFont="1" applyFill="1" applyBorder="1" applyAlignment="1">
      <alignment horizontal="center"/>
    </xf>
    <xf numFmtId="4" fontId="3" fillId="3" borderId="1" xfId="0" applyNumberFormat="1" applyFont="1" applyFill="1" applyBorder="1"/>
    <xf numFmtId="4" fontId="3" fillId="3" borderId="7" xfId="0" applyNumberFormat="1" applyFont="1" applyFill="1" applyBorder="1"/>
    <xf numFmtId="3" fontId="3" fillId="3" borderId="19" xfId="0" applyNumberFormat="1" applyFont="1" applyFill="1" applyBorder="1"/>
    <xf numFmtId="3" fontId="3" fillId="3" borderId="1" xfId="0" applyNumberFormat="1" applyFont="1" applyFill="1" applyBorder="1"/>
    <xf numFmtId="0" fontId="4" fillId="3" borderId="7" xfId="0" applyFont="1" applyFill="1" applyBorder="1" applyAlignment="1">
      <alignment horizontal="center" vertical="center"/>
    </xf>
    <xf numFmtId="9" fontId="3" fillId="3" borderId="8" xfId="0" applyNumberFormat="1" applyFont="1" applyFill="1" applyBorder="1"/>
    <xf numFmtId="4" fontId="2" fillId="3" borderId="1" xfId="0" applyNumberFormat="1" applyFont="1" applyFill="1" applyBorder="1"/>
    <xf numFmtId="4" fontId="2" fillId="3" borderId="7" xfId="0" applyNumberFormat="1" applyFont="1" applyFill="1" applyBorder="1"/>
    <xf numFmtId="9" fontId="2" fillId="3" borderId="19" xfId="1" applyFont="1" applyFill="1" applyBorder="1" applyAlignment="1">
      <alignment horizontal="center"/>
    </xf>
    <xf numFmtId="3" fontId="3" fillId="3" borderId="1" xfId="0" applyNumberFormat="1" applyFont="1" applyFill="1" applyBorder="1" applyAlignment="1">
      <alignment horizontal="center"/>
    </xf>
    <xf numFmtId="0" fontId="3" fillId="3" borderId="7" xfId="0" applyFont="1" applyFill="1" applyBorder="1" applyAlignment="1">
      <alignment horizontal="center"/>
    </xf>
    <xf numFmtId="2" fontId="3" fillId="3" borderId="8" xfId="0" applyNumberFormat="1" applyFont="1" applyFill="1" applyBorder="1"/>
    <xf numFmtId="9" fontId="3" fillId="3" borderId="19" xfId="1" applyFont="1" applyFill="1" applyBorder="1" applyAlignment="1"/>
    <xf numFmtId="2" fontId="4" fillId="3" borderId="16" xfId="0" applyNumberFormat="1" applyFont="1" applyFill="1" applyBorder="1"/>
    <xf numFmtId="4" fontId="3" fillId="3" borderId="17" xfId="0" applyNumberFormat="1" applyFont="1" applyFill="1" applyBorder="1"/>
    <xf numFmtId="3" fontId="3" fillId="3" borderId="21" xfId="0" applyNumberFormat="1" applyFont="1" applyFill="1" applyBorder="1"/>
    <xf numFmtId="3" fontId="3" fillId="3" borderId="17" xfId="0" applyNumberFormat="1" applyFont="1" applyFill="1" applyBorder="1"/>
    <xf numFmtId="0" fontId="4" fillId="3" borderId="9" xfId="0" applyFont="1" applyFill="1" applyBorder="1" applyAlignment="1">
      <alignment wrapText="1"/>
    </xf>
    <xf numFmtId="4" fontId="4" fillId="3" borderId="1" xfId="0" applyNumberFormat="1" applyFont="1" applyFill="1" applyBorder="1" applyAlignment="1">
      <alignment horizontal="center"/>
    </xf>
    <xf numFmtId="4" fontId="4" fillId="3" borderId="7" xfId="0" applyNumberFormat="1" applyFont="1" applyFill="1" applyBorder="1" applyAlignment="1">
      <alignment horizontal="center"/>
    </xf>
    <xf numFmtId="9" fontId="3" fillId="3" borderId="19" xfId="1" applyFont="1" applyFill="1" applyBorder="1" applyAlignment="1">
      <alignment horizontal="center"/>
    </xf>
    <xf numFmtId="3" fontId="6" fillId="3" borderId="1" xfId="0" applyNumberFormat="1" applyFont="1" applyFill="1" applyBorder="1"/>
    <xf numFmtId="0" fontId="4" fillId="2" borderId="9" xfId="0" applyFont="1" applyFill="1" applyBorder="1" applyAlignment="1">
      <alignment horizontal="center" wrapText="1"/>
    </xf>
    <xf numFmtId="4" fontId="3" fillId="2" borderId="8" xfId="0" applyNumberFormat="1" applyFont="1" applyFill="1" applyBorder="1"/>
    <xf numFmtId="4" fontId="3" fillId="2" borderId="7" xfId="0" applyNumberFormat="1" applyFont="1" applyFill="1" applyBorder="1"/>
    <xf numFmtId="9" fontId="3" fillId="2" borderId="19" xfId="1" applyFont="1" applyFill="1" applyBorder="1" applyAlignment="1">
      <alignment horizontal="center"/>
    </xf>
    <xf numFmtId="3" fontId="3" fillId="2" borderId="1" xfId="0" applyNumberFormat="1" applyFont="1" applyFill="1" applyBorder="1" applyAlignment="1">
      <alignment horizontal="center"/>
    </xf>
    <xf numFmtId="10" fontId="3" fillId="2" borderId="8" xfId="1" applyNumberFormat="1" applyFont="1" applyFill="1" applyBorder="1" applyAlignment="1"/>
    <xf numFmtId="3" fontId="3" fillId="2" borderId="19" xfId="0" applyNumberFormat="1" applyFont="1" applyFill="1" applyBorder="1"/>
    <xf numFmtId="2" fontId="3" fillId="3" borderId="16" xfId="0" applyNumberFormat="1" applyFont="1" applyFill="1" applyBorder="1"/>
    <xf numFmtId="4" fontId="3" fillId="3" borderId="17" xfId="0" applyNumberFormat="1" applyFont="1" applyFill="1" applyBorder="1" applyAlignment="1">
      <alignment horizontal="center"/>
    </xf>
    <xf numFmtId="4" fontId="3" fillId="3" borderId="1" xfId="0" quotePrefix="1" applyNumberFormat="1" applyFont="1" applyFill="1" applyBorder="1"/>
    <xf numFmtId="4" fontId="3" fillId="3" borderId="8" xfId="0" applyNumberFormat="1" applyFont="1" applyFill="1" applyBorder="1"/>
    <xf numFmtId="9" fontId="3" fillId="3" borderId="1" xfId="1" applyFont="1" applyFill="1" applyBorder="1" applyAlignment="1">
      <alignment horizontal="center"/>
    </xf>
    <xf numFmtId="0" fontId="4" fillId="3" borderId="9" xfId="2" applyFont="1" applyFill="1" applyBorder="1" applyAlignment="1">
      <alignment horizontal="justify" wrapText="1"/>
    </xf>
    <xf numFmtId="0" fontId="4" fillId="2" borderId="9" xfId="2" applyFont="1" applyFill="1" applyBorder="1" applyAlignment="1">
      <alignment horizontal="center" wrapText="1"/>
    </xf>
    <xf numFmtId="2" fontId="3" fillId="2" borderId="8" xfId="0" applyNumberFormat="1" applyFont="1" applyFill="1" applyBorder="1"/>
    <xf numFmtId="0" fontId="3" fillId="0" borderId="8" xfId="0" applyFont="1" applyBorder="1" applyAlignment="1">
      <alignment horizontal="center" vertical="center"/>
    </xf>
    <xf numFmtId="0" fontId="4" fillId="0" borderId="23" xfId="0" applyFont="1" applyBorder="1" applyAlignment="1">
      <alignment horizontal="center" vertical="center" wrapText="1"/>
    </xf>
    <xf numFmtId="2" fontId="4" fillId="0" borderId="32" xfId="0" applyNumberFormat="1" applyFont="1" applyBorder="1" applyAlignment="1">
      <alignment horizontal="center" vertical="center"/>
    </xf>
    <xf numFmtId="0" fontId="4" fillId="0" borderId="23" xfId="0" applyFont="1" applyBorder="1" applyAlignment="1">
      <alignment horizontal="center" vertical="center"/>
    </xf>
    <xf numFmtId="0" fontId="4" fillId="0" borderId="10" xfId="0" applyFont="1" applyBorder="1" applyAlignment="1">
      <alignment horizontal="center" vertical="center"/>
    </xf>
    <xf numFmtId="0" fontId="3" fillId="0" borderId="0" xfId="0" applyFont="1" applyAlignment="1">
      <alignment horizontal="center" vertical="center"/>
    </xf>
    <xf numFmtId="0" fontId="3" fillId="0" borderId="0" xfId="0" applyFont="1" applyAlignment="1">
      <alignment vertical="center"/>
    </xf>
    <xf numFmtId="0" fontId="7" fillId="0" borderId="0" xfId="0" applyFont="1"/>
    <xf numFmtId="4" fontId="3" fillId="0" borderId="0" xfId="0" applyNumberFormat="1" applyFont="1"/>
    <xf numFmtId="0" fontId="9" fillId="0" borderId="0" xfId="0" applyFont="1" applyAlignment="1">
      <alignment vertical="top"/>
    </xf>
    <xf numFmtId="0" fontId="4" fillId="0" borderId="0" xfId="0" applyFont="1" applyAlignment="1">
      <alignment vertical="top"/>
    </xf>
    <xf numFmtId="0" fontId="11" fillId="0" borderId="0" xfId="0" applyFont="1" applyAlignment="1">
      <alignment horizontal="center"/>
    </xf>
    <xf numFmtId="0" fontId="12" fillId="0" borderId="0" xfId="0" applyFont="1" applyAlignment="1">
      <alignment horizontal="center"/>
    </xf>
    <xf numFmtId="2" fontId="11" fillId="0" borderId="0" xfId="0" applyNumberFormat="1" applyFont="1" applyAlignment="1">
      <alignment horizontal="center"/>
    </xf>
    <xf numFmtId="0" fontId="3" fillId="0" borderId="41" xfId="0" applyFont="1" applyBorder="1" applyAlignment="1">
      <alignment horizontal="right" vertical="center" wrapText="1"/>
    </xf>
    <xf numFmtId="0" fontId="3" fillId="0" borderId="43" xfId="0" applyFont="1" applyBorder="1" applyAlignment="1">
      <alignment horizontal="right" vertical="center" wrapText="1"/>
    </xf>
    <xf numFmtId="0" fontId="3" fillId="0" borderId="42" xfId="0" applyFont="1" applyBorder="1" applyAlignment="1">
      <alignment horizontal="right" vertical="center" wrapText="1"/>
    </xf>
    <xf numFmtId="0" fontId="3" fillId="0" borderId="44" xfId="0" applyFont="1" applyBorder="1" applyAlignment="1">
      <alignment horizontal="right" vertical="center" wrapText="1"/>
    </xf>
    <xf numFmtId="4" fontId="3" fillId="0" borderId="8" xfId="3" applyNumberFormat="1" applyFont="1" applyFill="1" applyBorder="1" applyAlignment="1"/>
    <xf numFmtId="0" fontId="3" fillId="0" borderId="41" xfId="0" applyFont="1" applyBorder="1" applyAlignment="1">
      <alignment horizontal="justify" vertical="center" wrapText="1"/>
    </xf>
    <xf numFmtId="0" fontId="4" fillId="0" borderId="42" xfId="0" applyFont="1" applyBorder="1" applyAlignment="1">
      <alignment horizontal="justify" vertical="center" wrapText="1"/>
    </xf>
    <xf numFmtId="0" fontId="3" fillId="0" borderId="42" xfId="0" applyFont="1" applyBorder="1" applyAlignment="1">
      <alignment horizontal="justify" vertical="center" wrapText="1"/>
    </xf>
    <xf numFmtId="0" fontId="4" fillId="0" borderId="9" xfId="2" applyFont="1" applyBorder="1" applyAlignment="1">
      <alignment wrapText="1"/>
    </xf>
    <xf numFmtId="0" fontId="4" fillId="3" borderId="6" xfId="0" applyFont="1" applyFill="1" applyBorder="1" applyAlignment="1">
      <alignment wrapText="1"/>
    </xf>
    <xf numFmtId="0" fontId="3" fillId="0" borderId="6" xfId="0" applyFont="1" applyBorder="1" applyAlignment="1">
      <alignment wrapText="1"/>
    </xf>
    <xf numFmtId="164" fontId="3" fillId="0" borderId="1" xfId="0" applyNumberFormat="1" applyFont="1" applyBorder="1"/>
    <xf numFmtId="164" fontId="3" fillId="0" borderId="1" xfId="0" applyNumberFormat="1" applyFont="1" applyBorder="1" applyAlignment="1">
      <alignment horizontal="right"/>
    </xf>
    <xf numFmtId="0" fontId="3" fillId="4" borderId="9" xfId="0" applyFont="1" applyFill="1" applyBorder="1" applyAlignment="1">
      <alignment wrapText="1"/>
    </xf>
    <xf numFmtId="0" fontId="3" fillId="4" borderId="31" xfId="0" applyFont="1" applyFill="1" applyBorder="1" applyAlignment="1">
      <alignment wrapText="1"/>
    </xf>
    <xf numFmtId="3" fontId="4" fillId="0" borderId="2" xfId="0" applyNumberFormat="1" applyFont="1" applyBorder="1" applyAlignment="1">
      <alignment horizontal="center"/>
    </xf>
    <xf numFmtId="3" fontId="4" fillId="0" borderId="5" xfId="0" applyNumberFormat="1" applyFont="1" applyBorder="1" applyAlignment="1">
      <alignment horizontal="center"/>
    </xf>
    <xf numFmtId="0" fontId="5" fillId="0" borderId="0" xfId="0" applyFont="1" applyAlignment="1">
      <alignment horizontal="center"/>
    </xf>
    <xf numFmtId="0" fontId="5" fillId="0" borderId="0" xfId="0" applyFont="1" applyAlignment="1">
      <alignment horizontal="center" vertical="center"/>
    </xf>
    <xf numFmtId="0" fontId="5" fillId="0" borderId="15" xfId="0" applyFont="1" applyBorder="1" applyAlignment="1">
      <alignment horizontal="center" vertical="center"/>
    </xf>
    <xf numFmtId="0" fontId="4" fillId="0" borderId="34" xfId="0" applyFont="1" applyBorder="1" applyAlignment="1">
      <alignment horizontal="center" vertical="center" wrapText="1"/>
    </xf>
    <xf numFmtId="0" fontId="4" fillId="0" borderId="39" xfId="0" applyFont="1" applyBorder="1" applyAlignment="1">
      <alignment horizontal="center" vertical="center" wrapText="1"/>
    </xf>
    <xf numFmtId="0" fontId="4" fillId="0" borderId="40" xfId="0" applyFont="1" applyBorder="1" applyAlignment="1">
      <alignment horizontal="center" vertical="center" wrapText="1"/>
    </xf>
    <xf numFmtId="0" fontId="4" fillId="0" borderId="3" xfId="0" applyFont="1" applyBorder="1" applyAlignment="1">
      <alignment horizontal="center" vertical="top"/>
    </xf>
    <xf numFmtId="0" fontId="4" fillId="0" borderId="37" xfId="0" applyFont="1" applyBorder="1" applyAlignment="1">
      <alignment horizontal="center" vertical="top"/>
    </xf>
    <xf numFmtId="0" fontId="4" fillId="0" borderId="38" xfId="0" applyFont="1" applyBorder="1" applyAlignment="1">
      <alignment horizontal="center" vertical="top"/>
    </xf>
    <xf numFmtId="0" fontId="4" fillId="0" borderId="3" xfId="0" applyFont="1" applyBorder="1" applyAlignment="1">
      <alignment horizontal="center" vertical="center"/>
    </xf>
    <xf numFmtId="0" fontId="4" fillId="0" borderId="37" xfId="0" applyFont="1" applyBorder="1" applyAlignment="1">
      <alignment horizontal="center" vertical="center"/>
    </xf>
    <xf numFmtId="0" fontId="4" fillId="0" borderId="38" xfId="0" applyFont="1" applyBorder="1" applyAlignment="1">
      <alignment horizontal="center" vertical="center"/>
    </xf>
    <xf numFmtId="0" fontId="4" fillId="0" borderId="6" xfId="0" applyFont="1" applyBorder="1" applyAlignment="1">
      <alignment horizontal="center" vertical="center"/>
    </xf>
    <xf numFmtId="0" fontId="4" fillId="0" borderId="35" xfId="0" applyFont="1" applyBorder="1" applyAlignment="1">
      <alignment horizontal="center" vertical="center"/>
    </xf>
    <xf numFmtId="0" fontId="4" fillId="0" borderId="36" xfId="0" applyFont="1" applyBorder="1" applyAlignment="1">
      <alignment horizontal="center" vertical="center"/>
    </xf>
    <xf numFmtId="0" fontId="4" fillId="0" borderId="6" xfId="0" applyFont="1" applyBorder="1" applyAlignment="1">
      <alignment horizontal="center" vertical="top"/>
    </xf>
    <xf numFmtId="0" fontId="4" fillId="0" borderId="35" xfId="0" applyFont="1" applyBorder="1" applyAlignment="1">
      <alignment horizontal="center" vertical="top"/>
    </xf>
    <xf numFmtId="0" fontId="4" fillId="0" borderId="36" xfId="0" applyFont="1" applyBorder="1" applyAlignment="1">
      <alignment horizontal="center" vertical="top"/>
    </xf>
  </cellXfs>
  <cellStyles count="6">
    <cellStyle name="Moneda" xfId="3" builtinId="4"/>
    <cellStyle name="Normal" xfId="0" builtinId="0"/>
    <cellStyle name="Normal 2" xfId="2" xr:uid="{00000000-0005-0000-0000-000002000000}"/>
    <cellStyle name="Porcentaje" xfId="1" builtinId="5"/>
    <cellStyle name="Porcentual 2" xfId="4" xr:uid="{00000000-0005-0000-0000-000004000000}"/>
    <cellStyle name="Porcentual 3" xfId="5" xr:uid="{00000000-0005-0000-0000-000005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09471F-99FB-49E0-87F1-32377BF6ABDF}">
  <dimension ref="A1:AF567"/>
  <sheetViews>
    <sheetView tabSelected="1" topLeftCell="B292" workbookViewId="0">
      <selection activeCell="D366" sqref="D366"/>
    </sheetView>
  </sheetViews>
  <sheetFormatPr baseColWidth="10" defaultColWidth="11.44140625" defaultRowHeight="10.199999999999999" x14ac:dyDescent="0.25"/>
  <cols>
    <col min="1" max="1" width="1.6640625" style="1" hidden="1" customWidth="1"/>
    <col min="2" max="2" width="44.109375" style="7" customWidth="1"/>
    <col min="3" max="3" width="6.44140625" style="8" customWidth="1"/>
    <col min="4" max="4" width="6.44140625" style="1" customWidth="1"/>
    <col min="5" max="5" width="8" style="1" customWidth="1"/>
    <col min="6" max="6" width="6.109375" style="8" customWidth="1"/>
    <col min="7" max="7" width="7.5546875" style="1" customWidth="1"/>
    <col min="8" max="8" width="7.44140625" style="1" customWidth="1"/>
    <col min="9" max="9" width="6.5546875" style="9" bestFit="1" customWidth="1"/>
    <col min="10" max="10" width="23.5546875" style="9" bestFit="1" customWidth="1"/>
    <col min="11" max="11" width="22.33203125" style="10" bestFit="1" customWidth="1"/>
    <col min="12" max="12" width="3.5546875" style="10" hidden="1" customWidth="1"/>
    <col min="13" max="14" width="4.6640625" style="1" hidden="1" customWidth="1"/>
    <col min="15" max="16" width="4.5546875" style="1" hidden="1" customWidth="1"/>
    <col min="17" max="17" width="2.88671875" style="1" hidden="1" customWidth="1"/>
    <col min="18" max="18" width="4" style="1" hidden="1" customWidth="1"/>
    <col min="19" max="19" width="7.88671875" style="1" hidden="1" customWidth="1"/>
    <col min="20" max="20" width="7.6640625" style="1" hidden="1" customWidth="1"/>
    <col min="21" max="21" width="7.5546875" style="1" hidden="1" customWidth="1"/>
    <col min="22" max="22" width="10.6640625" style="1" hidden="1" customWidth="1"/>
    <col min="23" max="23" width="6.5546875" style="1" hidden="1" customWidth="1"/>
    <col min="24" max="24" width="5.5546875" style="1" hidden="1" customWidth="1"/>
    <col min="25" max="25" width="4.6640625" style="1" hidden="1" customWidth="1"/>
    <col min="26" max="26" width="12" style="1" hidden="1" customWidth="1"/>
    <col min="27" max="30" width="0" style="1" hidden="1" customWidth="1"/>
    <col min="31" max="16384" width="11.44140625" style="1"/>
  </cols>
  <sheetData>
    <row r="1" spans="1:18" ht="13.2" x14ac:dyDescent="0.25">
      <c r="B1" s="177" t="s">
        <v>153</v>
      </c>
      <c r="C1" s="177"/>
      <c r="D1" s="177"/>
      <c r="E1" s="177"/>
      <c r="F1" s="177"/>
      <c r="G1" s="177"/>
      <c r="H1" s="177"/>
      <c r="I1" s="177"/>
      <c r="J1" s="177"/>
      <c r="K1" s="177"/>
      <c r="M1" s="155" t="s">
        <v>159</v>
      </c>
      <c r="N1" s="155"/>
      <c r="O1" s="155"/>
      <c r="P1" s="155"/>
      <c r="Q1" s="155"/>
      <c r="R1" s="155"/>
    </row>
    <row r="2" spans="1:18" ht="13.2" x14ac:dyDescent="0.25">
      <c r="B2" s="178" t="s">
        <v>464</v>
      </c>
      <c r="C2" s="178"/>
      <c r="D2" s="178"/>
      <c r="E2" s="178"/>
      <c r="F2" s="178"/>
      <c r="G2" s="178"/>
      <c r="H2" s="178"/>
      <c r="I2" s="178"/>
      <c r="J2" s="178"/>
      <c r="K2" s="178"/>
      <c r="M2" s="155" t="s">
        <v>157</v>
      </c>
      <c r="N2" s="155"/>
      <c r="O2" s="155"/>
      <c r="P2" s="155"/>
      <c r="Q2" s="155"/>
      <c r="R2" s="155"/>
    </row>
    <row r="3" spans="1:18" ht="13.8" thickBot="1" x14ac:dyDescent="0.3">
      <c r="B3" s="179" t="s">
        <v>161</v>
      </c>
      <c r="C3" s="179"/>
      <c r="D3" s="179"/>
      <c r="E3" s="179"/>
      <c r="F3" s="179"/>
      <c r="G3" s="179"/>
      <c r="H3" s="179"/>
      <c r="I3" s="179"/>
      <c r="J3" s="179"/>
      <c r="K3" s="179"/>
      <c r="M3" s="155" t="s">
        <v>158</v>
      </c>
      <c r="N3" s="155"/>
      <c r="O3" s="155"/>
      <c r="P3" s="155"/>
      <c r="Q3" s="155"/>
      <c r="R3" s="155"/>
    </row>
    <row r="4" spans="1:18" s="2" customFormat="1" x14ac:dyDescent="0.25">
      <c r="B4" s="180" t="s">
        <v>152</v>
      </c>
      <c r="C4" s="183" t="s">
        <v>146</v>
      </c>
      <c r="D4" s="184"/>
      <c r="E4" s="185"/>
      <c r="F4" s="183" t="s">
        <v>147</v>
      </c>
      <c r="G4" s="184"/>
      <c r="H4" s="185"/>
      <c r="I4" s="186" t="s">
        <v>148</v>
      </c>
      <c r="J4" s="187"/>
      <c r="K4" s="188"/>
      <c r="L4" s="4"/>
      <c r="M4" s="155" t="s">
        <v>155</v>
      </c>
      <c r="N4" s="155"/>
      <c r="O4" s="155"/>
      <c r="P4" s="155"/>
      <c r="Q4" s="155"/>
      <c r="R4" s="156"/>
    </row>
    <row r="5" spans="1:18" s="2" customFormat="1" x14ac:dyDescent="0.25">
      <c r="A5" s="2">
        <v>1</v>
      </c>
      <c r="B5" s="181"/>
      <c r="C5" s="192" t="s">
        <v>160</v>
      </c>
      <c r="D5" s="193"/>
      <c r="E5" s="194"/>
      <c r="F5" s="192" t="s">
        <v>466</v>
      </c>
      <c r="G5" s="193"/>
      <c r="H5" s="194"/>
      <c r="I5" s="189"/>
      <c r="J5" s="190"/>
      <c r="K5" s="191"/>
      <c r="L5" s="4"/>
      <c r="M5" s="155" t="s">
        <v>156</v>
      </c>
      <c r="N5" s="155"/>
      <c r="O5" s="155"/>
      <c r="P5" s="155"/>
      <c r="Q5" s="155"/>
      <c r="R5" s="156"/>
    </row>
    <row r="6" spans="1:18" s="152" customFormat="1" ht="21.75" customHeight="1" thickBot="1" x14ac:dyDescent="0.3">
      <c r="A6" s="152">
        <v>1</v>
      </c>
      <c r="B6" s="182"/>
      <c r="C6" s="148" t="s">
        <v>149</v>
      </c>
      <c r="D6" s="149" t="s">
        <v>143</v>
      </c>
      <c r="E6" s="150" t="s">
        <v>150</v>
      </c>
      <c r="F6" s="148" t="s">
        <v>149</v>
      </c>
      <c r="G6" s="149" t="s">
        <v>143</v>
      </c>
      <c r="H6" s="150" t="s">
        <v>150</v>
      </c>
      <c r="I6" s="146" t="s">
        <v>1</v>
      </c>
      <c r="J6" s="147" t="s">
        <v>154</v>
      </c>
      <c r="K6" s="35" t="s">
        <v>151</v>
      </c>
      <c r="L6" s="151"/>
    </row>
    <row r="7" spans="1:18" s="14" customFormat="1" ht="10.5" customHeight="1" thickBot="1" x14ac:dyDescent="0.25">
      <c r="A7" s="152">
        <v>1</v>
      </c>
      <c r="B7" s="42" t="s">
        <v>7</v>
      </c>
      <c r="C7" s="59"/>
      <c r="D7" s="43"/>
      <c r="E7" s="60"/>
      <c r="F7" s="59"/>
      <c r="G7" s="43"/>
      <c r="H7" s="60"/>
      <c r="I7" s="44"/>
      <c r="J7" s="44"/>
      <c r="K7" s="45"/>
      <c r="L7" s="29"/>
    </row>
    <row r="8" spans="1:18" s="14" customFormat="1" ht="10.5" customHeight="1" x14ac:dyDescent="0.2">
      <c r="A8" s="152">
        <v>1</v>
      </c>
      <c r="B8" s="100" t="s">
        <v>66</v>
      </c>
      <c r="C8" s="101"/>
      <c r="D8" s="102"/>
      <c r="E8" s="103"/>
      <c r="F8" s="101"/>
      <c r="G8" s="102"/>
      <c r="H8" s="103"/>
      <c r="I8" s="104"/>
      <c r="J8" s="105"/>
      <c r="K8" s="106"/>
      <c r="L8" s="157"/>
      <c r="N8" s="19"/>
      <c r="O8" s="19"/>
      <c r="P8" s="19"/>
      <c r="Q8" s="19"/>
    </row>
    <row r="9" spans="1:18" s="14" customFormat="1" ht="10.5" customHeight="1" x14ac:dyDescent="0.2">
      <c r="A9" s="152">
        <v>1</v>
      </c>
      <c r="B9" s="27" t="s">
        <v>29</v>
      </c>
      <c r="C9" s="61">
        <v>0.04</v>
      </c>
      <c r="D9" s="15"/>
      <c r="E9" s="62"/>
      <c r="F9" s="61">
        <v>0.04</v>
      </c>
      <c r="G9" s="15"/>
      <c r="H9" s="62"/>
      <c r="I9" s="93">
        <f>IF(C9=R9,0,(+F9-C9)/+C9)</f>
        <v>0</v>
      </c>
      <c r="J9" s="17" t="str">
        <f>M9</f>
        <v>IGUAL</v>
      </c>
      <c r="K9" s="18"/>
      <c r="L9" s="157" t="s">
        <v>144</v>
      </c>
      <c r="M9" s="14" t="str">
        <f>IF(C9=R9,Q9,IF(F9=C9,N9,IF(F9&gt;C9,O9,IF(F9&lt;C9,P9,Q9))))</f>
        <v>IGUAL</v>
      </c>
      <c r="N9" s="19" t="s">
        <v>2</v>
      </c>
      <c r="O9" s="19" t="s">
        <v>3</v>
      </c>
      <c r="P9" s="19" t="s">
        <v>4</v>
      </c>
      <c r="Q9" s="19" t="s">
        <v>5</v>
      </c>
    </row>
    <row r="10" spans="1:18" s="14" customFormat="1" ht="10.5" customHeight="1" x14ac:dyDescent="0.2">
      <c r="A10" s="152">
        <v>1</v>
      </c>
      <c r="B10" s="107" t="s">
        <v>67</v>
      </c>
      <c r="C10" s="108"/>
      <c r="D10" s="109"/>
      <c r="E10" s="110"/>
      <c r="F10" s="108"/>
      <c r="G10" s="109"/>
      <c r="H10" s="110"/>
      <c r="I10" s="111"/>
      <c r="J10" s="112"/>
      <c r="K10" s="113" t="s">
        <v>465</v>
      </c>
      <c r="L10" s="157"/>
    </row>
    <row r="11" spans="1:18" s="14" customFormat="1" ht="10.5" customHeight="1" x14ac:dyDescent="0.2">
      <c r="A11" s="152">
        <v>1</v>
      </c>
      <c r="B11" s="56" t="s">
        <v>19</v>
      </c>
      <c r="C11" s="63"/>
      <c r="D11" s="16"/>
      <c r="E11" s="62"/>
      <c r="F11" s="63"/>
      <c r="G11" s="16"/>
      <c r="H11" s="62"/>
      <c r="I11" s="175"/>
      <c r="J11" s="175"/>
      <c r="K11" s="176"/>
      <c r="L11" s="157"/>
    </row>
    <row r="12" spans="1:18" s="14" customFormat="1" ht="10.5" customHeight="1" x14ac:dyDescent="0.2">
      <c r="A12" s="152">
        <v>1</v>
      </c>
      <c r="B12" s="27" t="s">
        <v>20</v>
      </c>
      <c r="C12" s="64">
        <v>0.6</v>
      </c>
      <c r="D12" s="11"/>
      <c r="E12" s="62"/>
      <c r="F12" s="64">
        <v>0.6</v>
      </c>
      <c r="G12" s="11"/>
      <c r="H12" s="62"/>
      <c r="I12" s="93">
        <f>IF(C12=R12,0,(+F12-C12)/+C12)</f>
        <v>0</v>
      </c>
      <c r="J12" s="17" t="str">
        <f>M12</f>
        <v>IGUAL</v>
      </c>
      <c r="K12" s="18"/>
      <c r="L12" s="157" t="s">
        <v>144</v>
      </c>
      <c r="M12" s="14" t="str">
        <f>IF(C12=R12,Q12,IF(F12=C12,N12,IF(F12&gt;C12,O12,IF(F12&lt;C12,P12,Q12))))</f>
        <v>IGUAL</v>
      </c>
      <c r="N12" s="19" t="s">
        <v>2</v>
      </c>
      <c r="O12" s="19" t="s">
        <v>3</v>
      </c>
      <c r="P12" s="19" t="s">
        <v>4</v>
      </c>
      <c r="Q12" s="19" t="s">
        <v>5</v>
      </c>
    </row>
    <row r="13" spans="1:18" s="14" customFormat="1" ht="10.5" customHeight="1" x14ac:dyDescent="0.2">
      <c r="A13" s="152">
        <v>1</v>
      </c>
      <c r="B13" s="27" t="s">
        <v>21</v>
      </c>
      <c r="C13" s="64">
        <v>0.75</v>
      </c>
      <c r="D13" s="11"/>
      <c r="E13" s="62"/>
      <c r="F13" s="64">
        <v>0.75</v>
      </c>
      <c r="G13" s="11"/>
      <c r="H13" s="62"/>
      <c r="I13" s="93">
        <f>IF(C13=R13,0,(+F13-C13)/+C13)</f>
        <v>0</v>
      </c>
      <c r="J13" s="17" t="str">
        <f>M13</f>
        <v>IGUAL</v>
      </c>
      <c r="K13" s="18"/>
      <c r="L13" s="157" t="s">
        <v>144</v>
      </c>
      <c r="M13" s="14" t="str">
        <f>IF(C13=R13,Q13,IF(F13=C13,N13,IF(F13&gt;C13,O13,IF(F13&lt;C13,P13,Q13))))</f>
        <v>IGUAL</v>
      </c>
      <c r="N13" s="19" t="s">
        <v>2</v>
      </c>
      <c r="O13" s="19" t="s">
        <v>3</v>
      </c>
      <c r="P13" s="19" t="s">
        <v>4</v>
      </c>
      <c r="Q13" s="19" t="s">
        <v>5</v>
      </c>
    </row>
    <row r="14" spans="1:18" s="14" customFormat="1" ht="10.5" customHeight="1" x14ac:dyDescent="0.2">
      <c r="A14" s="152">
        <v>1</v>
      </c>
      <c r="B14" s="27" t="s">
        <v>22</v>
      </c>
      <c r="C14" s="64">
        <v>1</v>
      </c>
      <c r="D14" s="11"/>
      <c r="E14" s="62"/>
      <c r="F14" s="64">
        <v>1</v>
      </c>
      <c r="G14" s="11"/>
      <c r="H14" s="62"/>
      <c r="I14" s="93">
        <f>IF(C14=R14,0,(+F14-C14)/+C14)</f>
        <v>0</v>
      </c>
      <c r="J14" s="17" t="str">
        <f>M14</f>
        <v>IGUAL</v>
      </c>
      <c r="K14" s="18"/>
      <c r="L14" s="157" t="s">
        <v>144</v>
      </c>
      <c r="M14" s="14" t="str">
        <f>IF(C14=R14,Q14,IF(F14=C14,N14,IF(F14&gt;C14,O14,IF(F14&lt;C14,P14,Q14))))</f>
        <v>IGUAL</v>
      </c>
      <c r="N14" s="19" t="s">
        <v>2</v>
      </c>
      <c r="O14" s="19" t="s">
        <v>3</v>
      </c>
      <c r="P14" s="19" t="s">
        <v>4</v>
      </c>
      <c r="Q14" s="19" t="s">
        <v>5</v>
      </c>
    </row>
    <row r="15" spans="1:18" s="14" customFormat="1" ht="10.5" customHeight="1" x14ac:dyDescent="0.2">
      <c r="A15" s="152">
        <v>1</v>
      </c>
      <c r="B15" s="56" t="s">
        <v>23</v>
      </c>
      <c r="C15" s="64"/>
      <c r="D15" s="11"/>
      <c r="E15" s="62"/>
      <c r="F15" s="64"/>
      <c r="G15" s="11"/>
      <c r="H15" s="62"/>
      <c r="I15" s="94"/>
      <c r="J15" s="13"/>
      <c r="K15" s="18"/>
      <c r="L15" s="157"/>
    </row>
    <row r="16" spans="1:18" s="14" customFormat="1" ht="10.5" customHeight="1" x14ac:dyDescent="0.2">
      <c r="A16" s="152">
        <v>1</v>
      </c>
      <c r="B16" s="27" t="s">
        <v>24</v>
      </c>
      <c r="C16" s="64">
        <v>1</v>
      </c>
      <c r="D16" s="16"/>
      <c r="E16" s="62"/>
      <c r="F16" s="64">
        <v>1</v>
      </c>
      <c r="G16" s="16"/>
      <c r="H16" s="62"/>
      <c r="I16" s="93">
        <f>IF(C16=R16,0,(+F16-C16)/+C16)</f>
        <v>0</v>
      </c>
      <c r="J16" s="17" t="str">
        <f>M16</f>
        <v>IGUAL</v>
      </c>
      <c r="K16" s="18"/>
      <c r="L16" s="157" t="s">
        <v>144</v>
      </c>
      <c r="M16" s="14" t="str">
        <f>IF(C16=R16,Q16,IF(F16=C16,N16,IF(F16&gt;C16,O16,IF(F16&lt;C16,P16,Q16))))</f>
        <v>IGUAL</v>
      </c>
      <c r="N16" s="19" t="s">
        <v>2</v>
      </c>
      <c r="O16" s="19" t="s">
        <v>3</v>
      </c>
      <c r="P16" s="19" t="s">
        <v>4</v>
      </c>
      <c r="Q16" s="19" t="s">
        <v>5</v>
      </c>
    </row>
    <row r="17" spans="1:19" s="14" customFormat="1" ht="10.5" customHeight="1" x14ac:dyDescent="0.2">
      <c r="A17" s="152">
        <v>1</v>
      </c>
      <c r="B17" s="56" t="s">
        <v>25</v>
      </c>
      <c r="C17" s="64"/>
      <c r="D17" s="16"/>
      <c r="E17" s="62"/>
      <c r="F17" s="64"/>
      <c r="G17" s="16"/>
      <c r="H17" s="62"/>
      <c r="I17" s="94"/>
      <c r="J17" s="13"/>
      <c r="K17" s="18"/>
      <c r="L17" s="157"/>
    </row>
    <row r="18" spans="1:19" s="14" customFormat="1" ht="10.5" customHeight="1" x14ac:dyDescent="0.2">
      <c r="A18" s="152">
        <v>1</v>
      </c>
      <c r="B18" s="27" t="s">
        <v>95</v>
      </c>
      <c r="C18" s="64">
        <v>1</v>
      </c>
      <c r="D18" s="16"/>
      <c r="E18" s="62"/>
      <c r="F18" s="64">
        <v>1</v>
      </c>
      <c r="G18" s="16"/>
      <c r="H18" s="62"/>
      <c r="I18" s="93">
        <f>IF(C18=R18,0,(+F18-C18)/+C18)</f>
        <v>0</v>
      </c>
      <c r="J18" s="17" t="str">
        <f>M18</f>
        <v>IGUAL</v>
      </c>
      <c r="K18" s="20"/>
      <c r="L18" s="157" t="s">
        <v>144</v>
      </c>
      <c r="M18" s="14" t="str">
        <f>IF(C18=R18,Q18,IF(F18=C18,N18,IF(F18&gt;C18,O18,IF(F18&lt;C18,P18,Q18))))</f>
        <v>IGUAL</v>
      </c>
      <c r="N18" s="19" t="s">
        <v>2</v>
      </c>
      <c r="O18" s="19" t="s">
        <v>3</v>
      </c>
      <c r="P18" s="19" t="s">
        <v>4</v>
      </c>
      <c r="Q18" s="19" t="s">
        <v>5</v>
      </c>
    </row>
    <row r="19" spans="1:19" s="14" customFormat="1" ht="10.5" customHeight="1" x14ac:dyDescent="0.2">
      <c r="A19" s="152">
        <v>1</v>
      </c>
      <c r="B19" s="56" t="s">
        <v>26</v>
      </c>
      <c r="C19" s="64"/>
      <c r="D19" s="16"/>
      <c r="E19" s="62"/>
      <c r="F19" s="64"/>
      <c r="G19" s="16"/>
      <c r="H19" s="62"/>
      <c r="I19" s="94"/>
      <c r="J19" s="13"/>
      <c r="K19" s="18"/>
      <c r="L19" s="157"/>
    </row>
    <row r="20" spans="1:19" s="14" customFormat="1" ht="10.5" customHeight="1" x14ac:dyDescent="0.2">
      <c r="A20" s="152">
        <v>1</v>
      </c>
      <c r="B20" s="27" t="s">
        <v>27</v>
      </c>
      <c r="C20" s="64">
        <v>1</v>
      </c>
      <c r="D20" s="16"/>
      <c r="E20" s="62"/>
      <c r="F20" s="64">
        <v>1</v>
      </c>
      <c r="G20" s="16"/>
      <c r="H20" s="62"/>
      <c r="I20" s="93">
        <f>IF(C20=R20,0,(+F20-C20)/+C20)</f>
        <v>0</v>
      </c>
      <c r="J20" s="17" t="str">
        <f>M20</f>
        <v>IGUAL</v>
      </c>
      <c r="K20" s="18"/>
      <c r="L20" s="157" t="s">
        <v>144</v>
      </c>
      <c r="M20" s="14" t="str">
        <f>IF(C20=R20,Q20,IF(F20=C20,N20,IF(F20&gt;C20,O20,IF(F20&lt;C20,P20,Q20))))</f>
        <v>IGUAL</v>
      </c>
      <c r="N20" s="19" t="s">
        <v>2</v>
      </c>
      <c r="O20" s="19" t="s">
        <v>3</v>
      </c>
      <c r="P20" s="19" t="s">
        <v>4</v>
      </c>
      <c r="Q20" s="19" t="s">
        <v>5</v>
      </c>
    </row>
    <row r="21" spans="1:19" s="14" customFormat="1" ht="10.5" customHeight="1" x14ac:dyDescent="0.2">
      <c r="A21" s="152">
        <v>1</v>
      </c>
      <c r="B21" s="27" t="s">
        <v>101</v>
      </c>
      <c r="C21" s="64">
        <v>0.75</v>
      </c>
      <c r="D21" s="16"/>
      <c r="E21" s="62"/>
      <c r="F21" s="64">
        <v>0.75</v>
      </c>
      <c r="G21" s="16"/>
      <c r="H21" s="62"/>
      <c r="I21" s="93">
        <f>IF(C21=R21,0,(+F21-C21)/+C21)</f>
        <v>0</v>
      </c>
      <c r="J21" s="17" t="str">
        <f>M21</f>
        <v>IGUAL</v>
      </c>
      <c r="K21" s="18"/>
      <c r="L21" s="157" t="s">
        <v>144</v>
      </c>
      <c r="M21" s="14" t="str">
        <f>IF(C21=R21,Q21,IF(F21=C21,N21,IF(F21&gt;C21,O21,IF(F21&lt;C21,P21,Q21))))</f>
        <v>IGUAL</v>
      </c>
      <c r="N21" s="19" t="s">
        <v>2</v>
      </c>
      <c r="O21" s="19" t="s">
        <v>3</v>
      </c>
      <c r="P21" s="19" t="s">
        <v>4</v>
      </c>
      <c r="Q21" s="19" t="s">
        <v>5</v>
      </c>
    </row>
    <row r="22" spans="1:19" s="14" customFormat="1" ht="13.2" x14ac:dyDescent="0.25">
      <c r="A22" s="152">
        <v>1</v>
      </c>
      <c r="B22" s="27" t="s">
        <v>11</v>
      </c>
      <c r="C22" s="64"/>
      <c r="D22" s="11">
        <v>4</v>
      </c>
      <c r="E22" s="65"/>
      <c r="F22" s="64"/>
      <c r="G22" s="11">
        <v>4</v>
      </c>
      <c r="H22" s="65"/>
      <c r="I22" s="93">
        <f>IF(C22=R22,0,(+F22-C22)/+C22)</f>
        <v>0</v>
      </c>
      <c r="J22" s="17" t="str">
        <f>M22</f>
        <v>IGUAL</v>
      </c>
      <c r="K22" s="18"/>
      <c r="L22" s="157" t="s">
        <v>145</v>
      </c>
      <c r="M22" s="14" t="str">
        <f>IF(D22=R22,Q22,IF(G22=D22,N22,IF(G22&gt;D22,O22,IF(G22&lt;D22,P22,Q22))))</f>
        <v>IGUAL</v>
      </c>
      <c r="N22" s="19" t="s">
        <v>2</v>
      </c>
      <c r="O22" s="19" t="s">
        <v>3</v>
      </c>
      <c r="P22" s="19" t="s">
        <v>4</v>
      </c>
      <c r="Q22" s="19" t="s">
        <v>5</v>
      </c>
      <c r="R22"/>
      <c r="S22"/>
    </row>
    <row r="23" spans="1:19" s="14" customFormat="1" ht="21.6" customHeight="1" x14ac:dyDescent="0.2">
      <c r="A23" s="152">
        <v>1</v>
      </c>
      <c r="B23" s="56" t="s">
        <v>162</v>
      </c>
      <c r="C23" s="61"/>
      <c r="D23" s="15"/>
      <c r="E23" s="62"/>
      <c r="F23" s="61"/>
      <c r="G23" s="15"/>
      <c r="H23" s="62"/>
      <c r="I23" s="93">
        <f>IF(C23=R23,0,(+F23-C23)/+C23)</f>
        <v>0</v>
      </c>
      <c r="J23" s="17" t="s">
        <v>171</v>
      </c>
      <c r="K23" s="18"/>
      <c r="L23" s="157" t="s">
        <v>144</v>
      </c>
      <c r="M23" s="14" t="str">
        <f>IF(C23=R23,Q23,IF(F23=C23,N23,IF(F23&gt;C23,O23,IF(F23&lt;C23,P23,Q23))))</f>
        <v>NUEVO</v>
      </c>
      <c r="N23" s="19" t="s">
        <v>2</v>
      </c>
      <c r="O23" s="19" t="s">
        <v>3</v>
      </c>
      <c r="P23" s="19" t="s">
        <v>4</v>
      </c>
      <c r="Q23" s="19" t="s">
        <v>5</v>
      </c>
    </row>
    <row r="24" spans="1:19" s="14" customFormat="1" ht="10.5" customHeight="1" x14ac:dyDescent="0.2">
      <c r="A24" s="152">
        <v>1</v>
      </c>
      <c r="B24" s="168" t="s">
        <v>90</v>
      </c>
      <c r="C24" s="66" t="s">
        <v>132</v>
      </c>
      <c r="D24" s="21" t="s">
        <v>133</v>
      </c>
      <c r="E24" s="67"/>
      <c r="F24" s="66" t="s">
        <v>132</v>
      </c>
      <c r="G24" s="21" t="s">
        <v>133</v>
      </c>
      <c r="H24" s="67"/>
      <c r="I24" s="94"/>
      <c r="J24" s="13"/>
      <c r="K24" s="18"/>
      <c r="L24" s="157"/>
    </row>
    <row r="25" spans="1:19" s="14" customFormat="1" ht="10.5" customHeight="1" x14ac:dyDescent="0.2">
      <c r="A25" s="152">
        <v>1</v>
      </c>
      <c r="B25" s="24" t="s">
        <v>106</v>
      </c>
      <c r="C25" s="68">
        <v>0.5</v>
      </c>
      <c r="D25" s="11">
        <v>2</v>
      </c>
      <c r="E25" s="67"/>
      <c r="F25" s="68">
        <v>0.5</v>
      </c>
      <c r="G25" s="11">
        <v>2</v>
      </c>
      <c r="H25" s="67"/>
      <c r="I25" s="93">
        <f>IF(D25=R25,0,(+G25-D25)/+D25)</f>
        <v>0</v>
      </c>
      <c r="J25" s="17" t="str">
        <f>M25</f>
        <v>IGUAL</v>
      </c>
      <c r="K25" s="18"/>
      <c r="L25" s="157" t="s">
        <v>145</v>
      </c>
      <c r="M25" s="14" t="str">
        <f>IF(D25=R25,Q25,IF(G25=D25,N25,IF(G25&gt;D25,O25,IF(G25&lt;D25,P25,Q25))))</f>
        <v>IGUAL</v>
      </c>
      <c r="N25" s="19" t="s">
        <v>2</v>
      </c>
      <c r="O25" s="19" t="s">
        <v>3</v>
      </c>
      <c r="P25" s="19" t="s">
        <v>4</v>
      </c>
      <c r="Q25" s="19" t="s">
        <v>5</v>
      </c>
    </row>
    <row r="26" spans="1:19" s="14" customFormat="1" ht="10.5" customHeight="1" x14ac:dyDescent="0.2">
      <c r="A26" s="152">
        <v>1</v>
      </c>
      <c r="B26" s="24" t="s">
        <v>107</v>
      </c>
      <c r="C26" s="68">
        <v>0.625</v>
      </c>
      <c r="D26" s="11">
        <v>2.5</v>
      </c>
      <c r="E26" s="67"/>
      <c r="F26" s="68">
        <v>0.625</v>
      </c>
      <c r="G26" s="11">
        <v>2.5</v>
      </c>
      <c r="H26" s="67"/>
      <c r="I26" s="93">
        <f>IF(D26=R26,0,(+G26-D26)/+D26)</f>
        <v>0</v>
      </c>
      <c r="J26" s="17" t="str">
        <f>M26</f>
        <v>IGUAL</v>
      </c>
      <c r="K26" s="18"/>
      <c r="L26" s="157" t="s">
        <v>145</v>
      </c>
      <c r="M26" s="14" t="str">
        <f>IF(D26=R26,Q26,IF(G26=D26,N26,IF(G26&gt;D26,O26,IF(G26&lt;D26,P26,Q26))))</f>
        <v>IGUAL</v>
      </c>
      <c r="N26" s="19" t="s">
        <v>2</v>
      </c>
      <c r="O26" s="19" t="s">
        <v>3</v>
      </c>
      <c r="P26" s="19" t="s">
        <v>4</v>
      </c>
      <c r="Q26" s="19" t="s">
        <v>5</v>
      </c>
    </row>
    <row r="27" spans="1:19" s="14" customFormat="1" ht="10.5" customHeight="1" x14ac:dyDescent="0.2">
      <c r="A27" s="152">
        <v>1</v>
      </c>
      <c r="B27" s="24" t="s">
        <v>108</v>
      </c>
      <c r="C27" s="68">
        <v>0.75</v>
      </c>
      <c r="D27" s="11">
        <v>3</v>
      </c>
      <c r="E27" s="67"/>
      <c r="F27" s="68">
        <v>0.75</v>
      </c>
      <c r="G27" s="11">
        <v>3</v>
      </c>
      <c r="H27" s="67"/>
      <c r="I27" s="93">
        <f>IF(D27=R27,0,(+G27-D27)/+D27)</f>
        <v>0</v>
      </c>
      <c r="J27" s="17" t="str">
        <f>M27</f>
        <v>IGUAL</v>
      </c>
      <c r="K27" s="18"/>
      <c r="L27" s="157" t="s">
        <v>145</v>
      </c>
      <c r="M27" s="14" t="str">
        <f>IF(D27=R27,Q27,IF(G27=D27,N27,IF(G27&gt;D27,O27,IF(G27&lt;D27,P27,Q27))))</f>
        <v>IGUAL</v>
      </c>
      <c r="N27" s="19" t="s">
        <v>2</v>
      </c>
      <c r="O27" s="19" t="s">
        <v>3</v>
      </c>
      <c r="P27" s="19" t="s">
        <v>4</v>
      </c>
      <c r="Q27" s="19" t="s">
        <v>5</v>
      </c>
    </row>
    <row r="28" spans="1:19" s="14" customFormat="1" ht="10.5" customHeight="1" x14ac:dyDescent="0.2">
      <c r="A28" s="152">
        <v>1</v>
      </c>
      <c r="B28" s="24" t="s">
        <v>109</v>
      </c>
      <c r="C28" s="68">
        <v>0.875</v>
      </c>
      <c r="D28" s="11">
        <v>3.5</v>
      </c>
      <c r="E28" s="67"/>
      <c r="F28" s="68">
        <v>0.875</v>
      </c>
      <c r="G28" s="11">
        <v>3.5</v>
      </c>
      <c r="H28" s="67"/>
      <c r="I28" s="93">
        <f>IF(D28=R28,0,(+G28-D28)/+D28)</f>
        <v>0</v>
      </c>
      <c r="J28" s="17" t="str">
        <f>M28</f>
        <v>IGUAL</v>
      </c>
      <c r="K28" s="18"/>
      <c r="L28" s="157" t="s">
        <v>145</v>
      </c>
      <c r="M28" s="14" t="str">
        <f>IF(D28=R28,Q28,IF(G28=D28,N28,IF(G28&gt;D28,O28,IF(G28&lt;D28,P28,Q28))))</f>
        <v>IGUAL</v>
      </c>
      <c r="N28" s="19" t="s">
        <v>2</v>
      </c>
      <c r="O28" s="19" t="s">
        <v>3</v>
      </c>
      <c r="P28" s="19" t="s">
        <v>4</v>
      </c>
      <c r="Q28" s="19" t="s">
        <v>5</v>
      </c>
    </row>
    <row r="29" spans="1:19" s="14" customFormat="1" ht="10.5" customHeight="1" x14ac:dyDescent="0.2">
      <c r="A29" s="152">
        <v>1</v>
      </c>
      <c r="B29" s="24" t="s">
        <v>110</v>
      </c>
      <c r="C29" s="68">
        <v>1</v>
      </c>
      <c r="D29" s="11">
        <v>4</v>
      </c>
      <c r="E29" s="67"/>
      <c r="F29" s="68">
        <v>1</v>
      </c>
      <c r="G29" s="11">
        <v>4</v>
      </c>
      <c r="H29" s="67"/>
      <c r="I29" s="93">
        <f>IF(D29=R29,0,(+G29-D29)/+D29)</f>
        <v>0</v>
      </c>
      <c r="J29" s="17" t="str">
        <f>M29</f>
        <v>IGUAL</v>
      </c>
      <c r="K29" s="18"/>
      <c r="L29" s="157" t="s">
        <v>145</v>
      </c>
      <c r="M29" s="14" t="str">
        <f>IF(D29=R29,Q29,IF(G29=D29,N29,IF(G29&gt;D29,O29,IF(G29&lt;D29,P29,Q29))))</f>
        <v>IGUAL</v>
      </c>
      <c r="N29" s="19" t="s">
        <v>2</v>
      </c>
      <c r="O29" s="19" t="s">
        <v>3</v>
      </c>
      <c r="P29" s="19" t="s">
        <v>4</v>
      </c>
      <c r="Q29" s="19" t="s">
        <v>5</v>
      </c>
    </row>
    <row r="30" spans="1:19" s="14" customFormat="1" ht="10.5" customHeight="1" x14ac:dyDescent="0.2">
      <c r="A30" s="152">
        <v>1</v>
      </c>
      <c r="B30" s="168" t="s">
        <v>91</v>
      </c>
      <c r="C30" s="66" t="s">
        <v>132</v>
      </c>
      <c r="D30" s="21" t="s">
        <v>133</v>
      </c>
      <c r="E30" s="67"/>
      <c r="F30" s="66" t="s">
        <v>132</v>
      </c>
      <c r="G30" s="21" t="s">
        <v>133</v>
      </c>
      <c r="H30" s="67"/>
      <c r="I30" s="94"/>
      <c r="J30" s="13"/>
      <c r="K30" s="18"/>
      <c r="L30" s="157"/>
    </row>
    <row r="31" spans="1:19" s="14" customFormat="1" ht="10.5" customHeight="1" x14ac:dyDescent="0.2">
      <c r="A31" s="152">
        <v>1</v>
      </c>
      <c r="B31" s="24" t="s">
        <v>106</v>
      </c>
      <c r="C31" s="68">
        <v>0.5</v>
      </c>
      <c r="D31" s="11">
        <v>2</v>
      </c>
      <c r="E31" s="67"/>
      <c r="F31" s="68">
        <v>0.5</v>
      </c>
      <c r="G31" s="11">
        <v>2</v>
      </c>
      <c r="H31" s="67"/>
      <c r="I31" s="93">
        <f>IF(D31=R31,0,(+G31-D31)/+D31)</f>
        <v>0</v>
      </c>
      <c r="J31" s="17" t="str">
        <f>M31</f>
        <v>IGUAL</v>
      </c>
      <c r="K31" s="18"/>
      <c r="L31" s="157" t="s">
        <v>145</v>
      </c>
      <c r="M31" s="14" t="str">
        <f>IF(D31=R31,Q31,IF(G31=D31,N31,IF(G31&gt;D31,O31,IF(G31&lt;D31,P31,Q31))))</f>
        <v>IGUAL</v>
      </c>
      <c r="N31" s="19" t="s">
        <v>2</v>
      </c>
      <c r="O31" s="19" t="s">
        <v>3</v>
      </c>
      <c r="P31" s="19" t="s">
        <v>4</v>
      </c>
      <c r="Q31" s="19" t="s">
        <v>5</v>
      </c>
    </row>
    <row r="32" spans="1:19" s="14" customFormat="1" ht="10.5" customHeight="1" x14ac:dyDescent="0.2">
      <c r="A32" s="152">
        <v>1</v>
      </c>
      <c r="B32" s="24" t="s">
        <v>107</v>
      </c>
      <c r="C32" s="68">
        <v>0.625</v>
      </c>
      <c r="D32" s="11">
        <v>2.5</v>
      </c>
      <c r="E32" s="67"/>
      <c r="F32" s="68">
        <v>0.625</v>
      </c>
      <c r="G32" s="11">
        <v>2.5</v>
      </c>
      <c r="H32" s="67"/>
      <c r="I32" s="93">
        <f>IF(D32=R32,0,(+G32-D32)/+D32)</f>
        <v>0</v>
      </c>
      <c r="J32" s="17" t="str">
        <f>M32</f>
        <v>IGUAL</v>
      </c>
      <c r="K32" s="18"/>
      <c r="L32" s="157" t="s">
        <v>145</v>
      </c>
      <c r="M32" s="14" t="str">
        <f>IF(D32=R32,Q32,IF(G32=D32,N32,IF(G32&gt;D32,O32,IF(G32&lt;D32,P32,Q32))))</f>
        <v>IGUAL</v>
      </c>
      <c r="N32" s="19" t="s">
        <v>2</v>
      </c>
      <c r="O32" s="19" t="s">
        <v>3</v>
      </c>
      <c r="P32" s="19" t="s">
        <v>4</v>
      </c>
      <c r="Q32" s="19" t="s">
        <v>5</v>
      </c>
    </row>
    <row r="33" spans="1:21" s="14" customFormat="1" ht="10.5" customHeight="1" x14ac:dyDescent="0.2">
      <c r="A33" s="152">
        <v>1</v>
      </c>
      <c r="B33" s="24" t="s">
        <v>111</v>
      </c>
      <c r="C33" s="68">
        <v>0.75</v>
      </c>
      <c r="D33" s="11">
        <v>3</v>
      </c>
      <c r="E33" s="67"/>
      <c r="F33" s="68">
        <v>0.75</v>
      </c>
      <c r="G33" s="11">
        <v>3</v>
      </c>
      <c r="H33" s="67"/>
      <c r="I33" s="93">
        <f>IF(D33=R33,0,(+G33-D33)/+D33)</f>
        <v>0</v>
      </c>
      <c r="J33" s="17" t="str">
        <f>M33</f>
        <v>IGUAL</v>
      </c>
      <c r="K33" s="18"/>
      <c r="L33" s="157" t="s">
        <v>145</v>
      </c>
      <c r="M33" s="14" t="str">
        <f>IF(D33=R33,Q33,IF(G33=D33,N33,IF(G33&gt;D33,O33,IF(G33&lt;D33,P33,Q33))))</f>
        <v>IGUAL</v>
      </c>
      <c r="N33" s="19" t="s">
        <v>2</v>
      </c>
      <c r="O33" s="19" t="s">
        <v>3</v>
      </c>
      <c r="P33" s="19" t="s">
        <v>4</v>
      </c>
      <c r="Q33" s="19" t="s">
        <v>5</v>
      </c>
    </row>
    <row r="34" spans="1:21" s="14" customFormat="1" ht="10.5" customHeight="1" x14ac:dyDescent="0.2">
      <c r="A34" s="152">
        <v>1</v>
      </c>
      <c r="B34" s="24" t="s">
        <v>112</v>
      </c>
      <c r="C34" s="68">
        <v>0.875</v>
      </c>
      <c r="D34" s="11">
        <v>3.5</v>
      </c>
      <c r="E34" s="67"/>
      <c r="F34" s="68">
        <v>0.875</v>
      </c>
      <c r="G34" s="11">
        <v>3.5</v>
      </c>
      <c r="H34" s="67"/>
      <c r="I34" s="93">
        <f>IF(D34=R34,0,(+G34-D34)/+D34)</f>
        <v>0</v>
      </c>
      <c r="J34" s="17" t="str">
        <f>M34</f>
        <v>IGUAL</v>
      </c>
      <c r="K34" s="18"/>
      <c r="L34" s="157" t="s">
        <v>145</v>
      </c>
      <c r="M34" s="14" t="str">
        <f>IF(D34=R34,Q34,IF(G34=D34,N34,IF(G34&gt;D34,O34,IF(G34&lt;D34,P34,Q34))))</f>
        <v>IGUAL</v>
      </c>
      <c r="N34" s="19" t="s">
        <v>2</v>
      </c>
      <c r="O34" s="19" t="s">
        <v>3</v>
      </c>
      <c r="P34" s="19" t="s">
        <v>4</v>
      </c>
      <c r="Q34" s="19" t="s">
        <v>5</v>
      </c>
    </row>
    <row r="35" spans="1:21" s="14" customFormat="1" ht="10.5" customHeight="1" x14ac:dyDescent="0.2">
      <c r="A35" s="152">
        <v>1</v>
      </c>
      <c r="B35" s="24" t="s">
        <v>113</v>
      </c>
      <c r="C35" s="68">
        <v>1</v>
      </c>
      <c r="D35" s="11">
        <v>4</v>
      </c>
      <c r="E35" s="67"/>
      <c r="F35" s="68">
        <v>1</v>
      </c>
      <c r="G35" s="11">
        <v>4</v>
      </c>
      <c r="H35" s="67"/>
      <c r="I35" s="93">
        <f>IF(D35=R35,0,(+G35-D35)/+D35)</f>
        <v>0</v>
      </c>
      <c r="J35" s="17" t="str">
        <f>M35</f>
        <v>IGUAL</v>
      </c>
      <c r="K35" s="18"/>
      <c r="L35" s="157" t="s">
        <v>145</v>
      </c>
      <c r="M35" s="14" t="str">
        <f>IF(D35=R35,Q35,IF(G35=D35,N35,IF(G35&gt;D35,O35,IF(G35&lt;D35,P35,Q35))))</f>
        <v>IGUAL</v>
      </c>
      <c r="N35" s="19" t="s">
        <v>2</v>
      </c>
      <c r="O35" s="19" t="s">
        <v>3</v>
      </c>
      <c r="P35" s="19" t="s">
        <v>4</v>
      </c>
      <c r="Q35" s="19" t="s">
        <v>5</v>
      </c>
    </row>
    <row r="36" spans="1:21" s="14" customFormat="1" ht="10.5" customHeight="1" x14ac:dyDescent="0.25">
      <c r="A36" s="152">
        <v>1</v>
      </c>
      <c r="B36" s="107" t="s">
        <v>68</v>
      </c>
      <c r="C36" s="114"/>
      <c r="D36" s="115"/>
      <c r="E36" s="116"/>
      <c r="F36" s="114"/>
      <c r="G36" s="115"/>
      <c r="H36" s="116"/>
      <c r="I36" s="117"/>
      <c r="J36" s="118"/>
      <c r="K36" s="119"/>
      <c r="L36" s="158"/>
      <c r="N36" s="19"/>
      <c r="O36" s="19"/>
      <c r="P36" s="19"/>
      <c r="Q36" s="19"/>
      <c r="R36"/>
      <c r="S36"/>
      <c r="T36"/>
      <c r="U36"/>
    </row>
    <row r="37" spans="1:21" s="14" customFormat="1" ht="10.5" customHeight="1" x14ac:dyDescent="0.25">
      <c r="A37" s="152">
        <v>1</v>
      </c>
      <c r="B37" s="27" t="s">
        <v>69</v>
      </c>
      <c r="C37" s="70">
        <v>1.3299999999999999E-2</v>
      </c>
      <c r="D37" s="16"/>
      <c r="E37" s="62"/>
      <c r="F37" s="70">
        <v>1.3299999999999999E-2</v>
      </c>
      <c r="G37" s="16"/>
      <c r="H37" s="62"/>
      <c r="I37" s="93">
        <f>IF(C37=R37,0,(+F37-C37)/+C37)</f>
        <v>0</v>
      </c>
      <c r="J37" s="17" t="str">
        <f t="shared" ref="J37:J38" si="0">M37</f>
        <v>IGUAL</v>
      </c>
      <c r="K37" s="18"/>
      <c r="L37" s="157" t="s">
        <v>144</v>
      </c>
      <c r="M37" s="14" t="str">
        <f>IF(C37=R37,Q37,IF(F37=C37,N37,IF(F37&gt;C37,O37,IF(F37&lt;C37,P37,Q37))))</f>
        <v>IGUAL</v>
      </c>
      <c r="N37" s="19" t="s">
        <v>2</v>
      </c>
      <c r="O37" s="19" t="s">
        <v>3</v>
      </c>
      <c r="P37" s="19" t="s">
        <v>4</v>
      </c>
      <c r="Q37" s="19" t="s">
        <v>5</v>
      </c>
      <c r="T37"/>
      <c r="U37"/>
    </row>
    <row r="38" spans="1:21" s="14" customFormat="1" ht="10.5" customHeight="1" x14ac:dyDescent="0.25">
      <c r="A38" s="152">
        <v>1</v>
      </c>
      <c r="B38" s="27" t="s">
        <v>70</v>
      </c>
      <c r="C38" s="64"/>
      <c r="D38" s="16">
        <v>4</v>
      </c>
      <c r="E38" s="62"/>
      <c r="F38" s="64"/>
      <c r="G38" s="16">
        <v>4</v>
      </c>
      <c r="H38" s="62"/>
      <c r="I38" s="93">
        <f>IF(D38=R38,0,(+G38-D38)/+D38)</f>
        <v>0</v>
      </c>
      <c r="J38" s="17" t="str">
        <f t="shared" si="0"/>
        <v>IGUAL</v>
      </c>
      <c r="K38" s="18"/>
      <c r="L38" s="157" t="s">
        <v>145</v>
      </c>
      <c r="M38" s="14" t="str">
        <f>IF(D38=R38,Q38,IF(G38=D38,N38,IF(G38&gt;D38,O38,IF(G38&lt;D38,P38,Q38))))</f>
        <v>IGUAL</v>
      </c>
      <c r="N38" s="19" t="s">
        <v>2</v>
      </c>
      <c r="O38" s="19" t="s">
        <v>3</v>
      </c>
      <c r="P38" s="19" t="s">
        <v>4</v>
      </c>
      <c r="Q38" s="19" t="s">
        <v>5</v>
      </c>
      <c r="R38"/>
      <c r="S38"/>
      <c r="T38"/>
      <c r="U38"/>
    </row>
    <row r="39" spans="1:21" s="14" customFormat="1" ht="10.5" customHeight="1" x14ac:dyDescent="0.2">
      <c r="A39" s="152">
        <v>1</v>
      </c>
      <c r="B39" s="107" t="s">
        <v>71</v>
      </c>
      <c r="C39" s="120"/>
      <c r="D39" s="109"/>
      <c r="E39" s="110"/>
      <c r="F39" s="120"/>
      <c r="G39" s="109"/>
      <c r="H39" s="110"/>
      <c r="I39" s="121"/>
      <c r="J39" s="112"/>
      <c r="K39" s="119"/>
      <c r="L39" s="157" t="s">
        <v>144</v>
      </c>
      <c r="M39" s="14" t="str">
        <f>IF(C39=R39,Q39,IF(F39=C39,N39,IF(F39&gt;C39,O39,IF(F39&lt;C39,P39,Q39))))</f>
        <v>NUEVO</v>
      </c>
      <c r="N39" s="19" t="s">
        <v>2</v>
      </c>
      <c r="O39" s="19" t="s">
        <v>3</v>
      </c>
      <c r="P39" s="19" t="s">
        <v>4</v>
      </c>
      <c r="Q39" s="19" t="s">
        <v>5</v>
      </c>
    </row>
    <row r="40" spans="1:21" s="14" customFormat="1" ht="10.5" customHeight="1" x14ac:dyDescent="0.2">
      <c r="A40" s="152">
        <v>1</v>
      </c>
      <c r="B40" s="27" t="s">
        <v>28</v>
      </c>
      <c r="C40" s="70">
        <v>1.3299999999999999E-2</v>
      </c>
      <c r="D40" s="16"/>
      <c r="E40" s="62"/>
      <c r="F40" s="70">
        <v>1.3299999999999999E-2</v>
      </c>
      <c r="G40" s="16"/>
      <c r="H40" s="62"/>
      <c r="I40" s="93">
        <f>IF(C40=R40,0,(+F40-C40)/+C40)</f>
        <v>0</v>
      </c>
      <c r="J40" s="17" t="str">
        <f t="shared" ref="J40:J45" si="1">M40</f>
        <v>IGUAL</v>
      </c>
      <c r="K40" s="18"/>
      <c r="L40" s="157" t="s">
        <v>144</v>
      </c>
      <c r="M40" s="14" t="str">
        <f>IF(C40=R40,Q40,IF(F40=C40,N40,IF(F40&gt;C40,O40,IF(F40&lt;C40,P40,Q40))))</f>
        <v>IGUAL</v>
      </c>
      <c r="N40" s="19" t="s">
        <v>2</v>
      </c>
      <c r="O40" s="19" t="s">
        <v>3</v>
      </c>
      <c r="P40" s="19" t="s">
        <v>4</v>
      </c>
      <c r="Q40" s="19" t="s">
        <v>5</v>
      </c>
    </row>
    <row r="41" spans="1:21" s="14" customFormat="1" ht="10.5" customHeight="1" x14ac:dyDescent="0.25">
      <c r="A41" s="152">
        <v>1</v>
      </c>
      <c r="B41" s="27" t="s">
        <v>18</v>
      </c>
      <c r="C41" s="64"/>
      <c r="D41" s="16">
        <v>4</v>
      </c>
      <c r="E41" s="62"/>
      <c r="F41" s="64"/>
      <c r="G41" s="16">
        <v>4</v>
      </c>
      <c r="H41" s="62"/>
      <c r="I41" s="93">
        <f>IF(D41=R41,0,(+G41-D41)/+D41)</f>
        <v>0</v>
      </c>
      <c r="J41" s="17" t="str">
        <f t="shared" si="1"/>
        <v>IGUAL</v>
      </c>
      <c r="K41" s="18"/>
      <c r="L41" s="157" t="s">
        <v>145</v>
      </c>
      <c r="M41" s="14" t="str">
        <f>IF(D41=R41,Q41,IF(G41=D41,N41,IF(G41&gt;D41,O41,IF(G41&lt;D41,P41,Q41))))</f>
        <v>IGUAL</v>
      </c>
      <c r="N41" s="19" t="s">
        <v>2</v>
      </c>
      <c r="O41" s="19" t="s">
        <v>3</v>
      </c>
      <c r="P41" s="19" t="s">
        <v>4</v>
      </c>
      <c r="Q41" s="19" t="s">
        <v>5</v>
      </c>
      <c r="R41"/>
      <c r="S41"/>
    </row>
    <row r="42" spans="1:21" s="14" customFormat="1" ht="10.5" customHeight="1" x14ac:dyDescent="0.25">
      <c r="A42" s="152">
        <v>1</v>
      </c>
      <c r="B42" s="27" t="s">
        <v>38</v>
      </c>
      <c r="C42" s="71"/>
      <c r="D42" s="16">
        <v>10</v>
      </c>
      <c r="E42" s="62"/>
      <c r="F42" s="71"/>
      <c r="G42" s="16">
        <v>10</v>
      </c>
      <c r="H42" s="62"/>
      <c r="I42" s="93">
        <f>IF(D42=R42,0,(+G42-D42)/+D42)</f>
        <v>0</v>
      </c>
      <c r="J42" s="17" t="str">
        <f t="shared" si="1"/>
        <v>IGUAL</v>
      </c>
      <c r="K42" s="18"/>
      <c r="L42" s="157" t="s">
        <v>145</v>
      </c>
      <c r="M42" s="14" t="str">
        <f>IF(D42=R42,Q42,IF(G42=D42,N42,IF(G42&gt;D42,O42,IF(G42&lt;D42,P42,Q42))))</f>
        <v>IGUAL</v>
      </c>
      <c r="N42" s="19" t="s">
        <v>2</v>
      </c>
      <c r="O42" s="19" t="s">
        <v>3</v>
      </c>
      <c r="P42" s="19" t="s">
        <v>4</v>
      </c>
      <c r="Q42" s="19" t="s">
        <v>5</v>
      </c>
      <c r="R42"/>
      <c r="S42"/>
      <c r="T42"/>
    </row>
    <row r="43" spans="1:21" s="14" customFormat="1" ht="10.5" customHeight="1" x14ac:dyDescent="0.2">
      <c r="A43" s="152">
        <v>1</v>
      </c>
      <c r="B43" s="27" t="s">
        <v>39</v>
      </c>
      <c r="C43" s="61">
        <v>0.5</v>
      </c>
      <c r="D43" s="16"/>
      <c r="E43" s="62"/>
      <c r="F43" s="61">
        <v>0.5</v>
      </c>
      <c r="G43" s="16"/>
      <c r="H43" s="62"/>
      <c r="I43" s="93">
        <f>IF(C43=R43,0,(+F43-C43)/+C43)</f>
        <v>0</v>
      </c>
      <c r="J43" s="17" t="str">
        <f t="shared" si="1"/>
        <v>IGUAL</v>
      </c>
      <c r="K43" s="18"/>
      <c r="L43" s="157" t="s">
        <v>144</v>
      </c>
      <c r="M43" s="14" t="str">
        <f>IF(C43=R43,Q43,IF(F43=C43,N43,IF(F43&gt;C43,O43,IF(F43&lt;C43,P43,Q43))))</f>
        <v>IGUAL</v>
      </c>
      <c r="N43" s="19" t="s">
        <v>2</v>
      </c>
      <c r="O43" s="19" t="s">
        <v>3</v>
      </c>
      <c r="P43" s="19" t="s">
        <v>4</v>
      </c>
      <c r="Q43" s="19" t="s">
        <v>5</v>
      </c>
    </row>
    <row r="44" spans="1:21" s="14" customFormat="1" ht="10.5" customHeight="1" x14ac:dyDescent="0.25">
      <c r="A44" s="152">
        <v>1</v>
      </c>
      <c r="B44" s="27" t="s">
        <v>40</v>
      </c>
      <c r="C44" s="71"/>
      <c r="D44" s="16">
        <v>20</v>
      </c>
      <c r="E44" s="62"/>
      <c r="F44" s="71"/>
      <c r="G44" s="16">
        <v>20</v>
      </c>
      <c r="H44" s="62"/>
      <c r="I44" s="93">
        <f>IF(D44=R44,0,(+G44-D44)/+D44)</f>
        <v>0</v>
      </c>
      <c r="J44" s="17" t="str">
        <f t="shared" si="1"/>
        <v>IGUAL</v>
      </c>
      <c r="K44" s="18"/>
      <c r="L44" s="157" t="s">
        <v>145</v>
      </c>
      <c r="M44" s="14" t="str">
        <f>IF(D44=R44,Q44,IF(G44=D44,N44,IF(G44&gt;D44,O44,IF(G44&lt;D44,P44,Q44))))</f>
        <v>IGUAL</v>
      </c>
      <c r="N44" s="19" t="s">
        <v>2</v>
      </c>
      <c r="O44" s="19" t="s">
        <v>3</v>
      </c>
      <c r="P44" s="19" t="s">
        <v>4</v>
      </c>
      <c r="Q44" s="19" t="s">
        <v>5</v>
      </c>
      <c r="R44"/>
      <c r="S44"/>
      <c r="T44"/>
    </row>
    <row r="45" spans="1:21" s="14" customFormat="1" ht="10.5" customHeight="1" thickBot="1" x14ac:dyDescent="0.3">
      <c r="A45" s="152">
        <v>1</v>
      </c>
      <c r="B45" s="57" t="s">
        <v>41</v>
      </c>
      <c r="C45" s="72"/>
      <c r="D45" s="46">
        <v>30</v>
      </c>
      <c r="E45" s="73"/>
      <c r="F45" s="72"/>
      <c r="G45" s="46">
        <v>30</v>
      </c>
      <c r="H45" s="73"/>
      <c r="I45" s="95">
        <f>IF(D45=R45,0,(+G45-D45)/+D45)</f>
        <v>0</v>
      </c>
      <c r="J45" s="47" t="str">
        <f t="shared" si="1"/>
        <v>IGUAL</v>
      </c>
      <c r="K45" s="31"/>
      <c r="L45" s="157" t="s">
        <v>145</v>
      </c>
      <c r="M45" s="14" t="str">
        <f>IF(D45=R45,Q45,IF(G45=D45,N45,IF(G45&gt;D45,O45,IF(G45&lt;D45,P45,Q45))))</f>
        <v>IGUAL</v>
      </c>
      <c r="N45" s="19" t="s">
        <v>2</v>
      </c>
      <c r="O45" s="19" t="s">
        <v>3</v>
      </c>
      <c r="P45" s="19" t="s">
        <v>4</v>
      </c>
      <c r="Q45" s="19" t="s">
        <v>5</v>
      </c>
      <c r="R45"/>
      <c r="S45"/>
      <c r="T45"/>
    </row>
    <row r="46" spans="1:21" s="14" customFormat="1" ht="10.5" customHeight="1" thickBot="1" x14ac:dyDescent="0.25">
      <c r="A46" s="152">
        <v>1</v>
      </c>
      <c r="B46" s="42" t="s">
        <v>8</v>
      </c>
      <c r="C46" s="59"/>
      <c r="D46" s="48"/>
      <c r="E46" s="74"/>
      <c r="F46" s="59"/>
      <c r="G46" s="48"/>
      <c r="H46" s="74"/>
      <c r="I46" s="44"/>
      <c r="J46" s="44"/>
      <c r="K46" s="49"/>
      <c r="L46" s="157"/>
    </row>
    <row r="47" spans="1:21" s="14" customFormat="1" ht="10.5" customHeight="1" x14ac:dyDescent="0.2">
      <c r="A47" s="152">
        <v>1</v>
      </c>
      <c r="B47" s="169" t="s">
        <v>114</v>
      </c>
      <c r="C47" s="122" t="s">
        <v>137</v>
      </c>
      <c r="D47" s="123"/>
      <c r="E47" s="103"/>
      <c r="F47" s="122" t="s">
        <v>137</v>
      </c>
      <c r="G47" s="123"/>
      <c r="H47" s="103"/>
      <c r="I47" s="124"/>
      <c r="J47" s="125"/>
      <c r="K47" s="106"/>
      <c r="L47" s="157"/>
    </row>
    <row r="48" spans="1:21" s="14" customFormat="1" ht="10.5" customHeight="1" x14ac:dyDescent="0.2">
      <c r="A48" s="152">
        <v>1</v>
      </c>
      <c r="B48" s="27" t="s">
        <v>217</v>
      </c>
      <c r="C48" s="64">
        <v>0</v>
      </c>
      <c r="D48" s="16">
        <v>0</v>
      </c>
      <c r="E48" s="62">
        <v>568</v>
      </c>
      <c r="F48" s="64">
        <v>0</v>
      </c>
      <c r="G48" s="16">
        <v>0</v>
      </c>
      <c r="H48" s="62">
        <v>590</v>
      </c>
      <c r="I48" s="93">
        <f t="shared" ref="I48:I75" si="2">IF(C48=R48,0,(+F48-C48)/+C48)</f>
        <v>0</v>
      </c>
      <c r="J48" s="17" t="s">
        <v>3</v>
      </c>
      <c r="K48" s="18"/>
      <c r="L48" s="157" t="s">
        <v>136</v>
      </c>
      <c r="M48" s="14" t="str">
        <f t="shared" ref="M48:M76" si="3">IF(E48=R48,Q48,IF(H48=E48,N48,IF(H48&gt;E48,O48,IF(H48&lt;E48,P48,Q48))))</f>
        <v>AUMENTA</v>
      </c>
      <c r="N48" s="19" t="s">
        <v>2</v>
      </c>
      <c r="O48" s="19" t="s">
        <v>3</v>
      </c>
      <c r="P48" s="19" t="s">
        <v>4</v>
      </c>
      <c r="Q48" s="19" t="s">
        <v>5</v>
      </c>
      <c r="U48" s="23"/>
    </row>
    <row r="49" spans="1:21" s="14" customFormat="1" ht="10.5" customHeight="1" x14ac:dyDescent="0.2">
      <c r="A49" s="152">
        <v>1</v>
      </c>
      <c r="B49" s="27" t="s">
        <v>218</v>
      </c>
      <c r="C49" s="64">
        <v>0</v>
      </c>
      <c r="D49" s="16">
        <v>0</v>
      </c>
      <c r="E49" s="62">
        <v>926</v>
      </c>
      <c r="F49" s="64">
        <v>0</v>
      </c>
      <c r="G49" s="16">
        <v>0</v>
      </c>
      <c r="H49" s="62">
        <v>958</v>
      </c>
      <c r="I49" s="93">
        <f t="shared" si="2"/>
        <v>0</v>
      </c>
      <c r="J49" s="17" t="s">
        <v>3</v>
      </c>
      <c r="K49" s="18"/>
      <c r="L49" s="157" t="s">
        <v>136</v>
      </c>
      <c r="M49" s="14" t="str">
        <f t="shared" si="3"/>
        <v>AUMENTA</v>
      </c>
      <c r="N49" s="19" t="s">
        <v>2</v>
      </c>
      <c r="O49" s="19" t="s">
        <v>3</v>
      </c>
      <c r="P49" s="19" t="s">
        <v>4</v>
      </c>
      <c r="Q49" s="19" t="s">
        <v>5</v>
      </c>
      <c r="U49" s="23"/>
    </row>
    <row r="50" spans="1:21" s="14" customFormat="1" ht="10.5" customHeight="1" x14ac:dyDescent="0.2">
      <c r="A50" s="152">
        <v>1</v>
      </c>
      <c r="B50" s="27" t="s">
        <v>219</v>
      </c>
      <c r="C50" s="64">
        <v>0</v>
      </c>
      <c r="D50" s="16">
        <v>0</v>
      </c>
      <c r="E50" s="62">
        <v>1229</v>
      </c>
      <c r="F50" s="64">
        <v>0</v>
      </c>
      <c r="G50" s="16">
        <v>0</v>
      </c>
      <c r="H50" s="62">
        <v>1272</v>
      </c>
      <c r="I50" s="93">
        <f t="shared" si="2"/>
        <v>0</v>
      </c>
      <c r="J50" s="17" t="s">
        <v>3</v>
      </c>
      <c r="K50" s="18"/>
      <c r="L50" s="157" t="s">
        <v>136</v>
      </c>
      <c r="M50" s="14" t="str">
        <f t="shared" si="3"/>
        <v>AUMENTA</v>
      </c>
      <c r="N50" s="19" t="s">
        <v>2</v>
      </c>
      <c r="O50" s="19" t="s">
        <v>3</v>
      </c>
      <c r="P50" s="19" t="s">
        <v>4</v>
      </c>
      <c r="Q50" s="19" t="s">
        <v>5</v>
      </c>
      <c r="U50" s="23"/>
    </row>
    <row r="51" spans="1:21" s="14" customFormat="1" ht="10.5" customHeight="1" x14ac:dyDescent="0.2">
      <c r="A51" s="152">
        <v>1</v>
      </c>
      <c r="B51" s="27"/>
      <c r="C51" s="64">
        <v>0</v>
      </c>
      <c r="D51" s="16"/>
      <c r="E51" s="62" t="s">
        <v>171</v>
      </c>
      <c r="F51" s="64" t="s">
        <v>171</v>
      </c>
      <c r="G51" s="16"/>
      <c r="H51" s="62"/>
      <c r="I51" s="93" t="s">
        <v>171</v>
      </c>
      <c r="J51" s="17" t="s">
        <v>171</v>
      </c>
      <c r="K51" s="18"/>
      <c r="L51" s="157" t="s">
        <v>136</v>
      </c>
      <c r="M51" s="14" t="str">
        <f t="shared" si="3"/>
        <v>DISMINUYE</v>
      </c>
      <c r="N51" s="19" t="s">
        <v>2</v>
      </c>
      <c r="O51" s="19" t="s">
        <v>3</v>
      </c>
      <c r="P51" s="19" t="s">
        <v>4</v>
      </c>
      <c r="Q51" s="19" t="s">
        <v>5</v>
      </c>
      <c r="U51" s="23"/>
    </row>
    <row r="52" spans="1:21" s="14" customFormat="1" ht="10.5" customHeight="1" x14ac:dyDescent="0.2">
      <c r="A52" s="152">
        <v>1</v>
      </c>
      <c r="B52" s="27" t="s">
        <v>220</v>
      </c>
      <c r="C52" s="64">
        <v>0</v>
      </c>
      <c r="D52" s="16"/>
      <c r="E52" s="62"/>
      <c r="F52" s="64" t="s">
        <v>171</v>
      </c>
      <c r="G52" s="16"/>
      <c r="H52" s="62"/>
      <c r="I52" s="93" t="s">
        <v>171</v>
      </c>
      <c r="J52" s="17" t="s">
        <v>171</v>
      </c>
      <c r="K52" s="18"/>
      <c r="L52" s="157" t="s">
        <v>136</v>
      </c>
      <c r="M52" s="14" t="str">
        <f t="shared" si="3"/>
        <v>NUEVO</v>
      </c>
      <c r="N52" s="19" t="s">
        <v>2</v>
      </c>
      <c r="O52" s="19" t="s">
        <v>3</v>
      </c>
      <c r="P52" s="19" t="s">
        <v>4</v>
      </c>
      <c r="Q52" s="19" t="s">
        <v>5</v>
      </c>
      <c r="U52" s="23"/>
    </row>
    <row r="53" spans="1:21" s="14" customFormat="1" ht="10.5" customHeight="1" x14ac:dyDescent="0.2">
      <c r="A53" s="152">
        <v>1</v>
      </c>
      <c r="B53" s="27" t="s">
        <v>221</v>
      </c>
      <c r="C53" s="64">
        <v>0</v>
      </c>
      <c r="D53" s="16">
        <v>0</v>
      </c>
      <c r="E53" s="62">
        <v>59</v>
      </c>
      <c r="F53" s="64">
        <v>0</v>
      </c>
      <c r="G53" s="16">
        <v>0</v>
      </c>
      <c r="H53" s="62">
        <v>65</v>
      </c>
      <c r="I53" s="93">
        <f t="shared" si="2"/>
        <v>0</v>
      </c>
      <c r="J53" s="17" t="s">
        <v>3</v>
      </c>
      <c r="K53" s="18"/>
      <c r="L53" s="157" t="s">
        <v>136</v>
      </c>
      <c r="M53" s="14" t="str">
        <f t="shared" si="3"/>
        <v>AUMENTA</v>
      </c>
      <c r="N53" s="19" t="s">
        <v>2</v>
      </c>
      <c r="O53" s="19" t="s">
        <v>3</v>
      </c>
      <c r="P53" s="19" t="s">
        <v>4</v>
      </c>
      <c r="Q53" s="19" t="s">
        <v>5</v>
      </c>
      <c r="U53" s="23"/>
    </row>
    <row r="54" spans="1:21" s="14" customFormat="1" ht="10.5" customHeight="1" x14ac:dyDescent="0.2">
      <c r="A54" s="152">
        <v>1</v>
      </c>
      <c r="B54" s="27" t="s">
        <v>222</v>
      </c>
      <c r="C54" s="64">
        <v>0</v>
      </c>
      <c r="D54" s="16"/>
      <c r="E54" s="62">
        <v>126</v>
      </c>
      <c r="F54" s="64">
        <v>0</v>
      </c>
      <c r="G54" s="16"/>
      <c r="H54" s="62">
        <v>130</v>
      </c>
      <c r="I54" s="93">
        <f t="shared" si="2"/>
        <v>0</v>
      </c>
      <c r="J54" s="17" t="s">
        <v>3</v>
      </c>
      <c r="K54" s="18"/>
      <c r="L54" s="157" t="s">
        <v>136</v>
      </c>
      <c r="M54" s="14" t="str">
        <f t="shared" si="3"/>
        <v>AUMENTA</v>
      </c>
      <c r="N54" s="19" t="s">
        <v>2</v>
      </c>
      <c r="O54" s="19" t="s">
        <v>3</v>
      </c>
      <c r="P54" s="19" t="s">
        <v>4</v>
      </c>
      <c r="Q54" s="19" t="s">
        <v>5</v>
      </c>
      <c r="U54" s="23"/>
    </row>
    <row r="55" spans="1:21" s="14" customFormat="1" ht="10.5" customHeight="1" x14ac:dyDescent="0.2">
      <c r="A55" s="152">
        <v>1</v>
      </c>
      <c r="B55" s="27" t="s">
        <v>223</v>
      </c>
      <c r="C55" s="64">
        <v>0</v>
      </c>
      <c r="D55" s="16"/>
      <c r="E55" s="62">
        <v>258</v>
      </c>
      <c r="F55" s="64">
        <v>0</v>
      </c>
      <c r="G55" s="16"/>
      <c r="H55" s="62">
        <v>265</v>
      </c>
      <c r="I55" s="93">
        <f t="shared" si="2"/>
        <v>0</v>
      </c>
      <c r="J55" s="17" t="s">
        <v>3</v>
      </c>
      <c r="K55" s="18"/>
      <c r="L55" s="157" t="s">
        <v>136</v>
      </c>
      <c r="M55" s="14" t="str">
        <f t="shared" si="3"/>
        <v>AUMENTA</v>
      </c>
      <c r="N55" s="19" t="s">
        <v>2</v>
      </c>
      <c r="O55" s="19" t="s">
        <v>3</v>
      </c>
      <c r="P55" s="19" t="s">
        <v>4</v>
      </c>
      <c r="Q55" s="19" t="s">
        <v>5</v>
      </c>
      <c r="U55" s="23"/>
    </row>
    <row r="56" spans="1:21" s="14" customFormat="1" ht="10.5" customHeight="1" x14ac:dyDescent="0.2">
      <c r="A56" s="152">
        <v>1</v>
      </c>
      <c r="B56" s="27"/>
      <c r="C56" s="64">
        <v>0</v>
      </c>
      <c r="D56" s="16"/>
      <c r="E56" s="62"/>
      <c r="F56" s="64" t="s">
        <v>171</v>
      </c>
      <c r="G56" s="16"/>
      <c r="H56" s="62"/>
      <c r="I56" s="93" t="s">
        <v>171</v>
      </c>
      <c r="J56" s="17" t="s">
        <v>171</v>
      </c>
      <c r="K56" s="18"/>
      <c r="L56" s="157" t="s">
        <v>136</v>
      </c>
      <c r="M56" s="14" t="str">
        <f t="shared" si="3"/>
        <v>NUEVO</v>
      </c>
      <c r="N56" s="19" t="s">
        <v>2</v>
      </c>
      <c r="O56" s="19" t="s">
        <v>3</v>
      </c>
      <c r="P56" s="19" t="s">
        <v>4</v>
      </c>
      <c r="Q56" s="19" t="s">
        <v>5</v>
      </c>
      <c r="U56" s="23"/>
    </row>
    <row r="57" spans="1:21" s="14" customFormat="1" ht="10.5" customHeight="1" x14ac:dyDescent="0.2">
      <c r="A57" s="152">
        <v>1</v>
      </c>
      <c r="B57" s="27" t="s">
        <v>224</v>
      </c>
      <c r="C57" s="64">
        <v>0</v>
      </c>
      <c r="D57" s="16"/>
      <c r="E57" s="62"/>
      <c r="F57" s="64" t="s">
        <v>171</v>
      </c>
      <c r="G57" s="16"/>
      <c r="H57" s="62"/>
      <c r="I57" s="93" t="s">
        <v>171</v>
      </c>
      <c r="J57" s="17" t="s">
        <v>171</v>
      </c>
      <c r="K57" s="18"/>
      <c r="L57" s="157" t="s">
        <v>136</v>
      </c>
      <c r="M57" s="14" t="str">
        <f t="shared" si="3"/>
        <v>NUEVO</v>
      </c>
      <c r="N57" s="19" t="s">
        <v>2</v>
      </c>
      <c r="O57" s="19" t="s">
        <v>3</v>
      </c>
      <c r="P57" s="19" t="s">
        <v>4</v>
      </c>
      <c r="Q57" s="19" t="s">
        <v>5</v>
      </c>
      <c r="U57" s="23"/>
    </row>
    <row r="58" spans="1:21" s="14" customFormat="1" ht="10.5" customHeight="1" x14ac:dyDescent="0.2">
      <c r="A58" s="152">
        <v>1</v>
      </c>
      <c r="B58" s="27" t="s">
        <v>225</v>
      </c>
      <c r="C58" s="64">
        <v>0</v>
      </c>
      <c r="D58" s="16"/>
      <c r="E58" s="62"/>
      <c r="F58" s="64" t="s">
        <v>171</v>
      </c>
      <c r="G58" s="16"/>
      <c r="H58" s="62"/>
      <c r="I58" s="93" t="s">
        <v>171</v>
      </c>
      <c r="J58" s="17" t="s">
        <v>171</v>
      </c>
      <c r="K58" s="18"/>
      <c r="L58" s="157" t="s">
        <v>136</v>
      </c>
      <c r="M58" s="14" t="str">
        <f t="shared" si="3"/>
        <v>NUEVO</v>
      </c>
      <c r="N58" s="19" t="s">
        <v>2</v>
      </c>
      <c r="O58" s="19" t="s">
        <v>3</v>
      </c>
      <c r="P58" s="19" t="s">
        <v>4</v>
      </c>
      <c r="Q58" s="19" t="s">
        <v>5</v>
      </c>
      <c r="U58" s="23"/>
    </row>
    <row r="59" spans="1:21" s="14" customFormat="1" ht="10.5" customHeight="1" x14ac:dyDescent="0.2">
      <c r="A59" s="152">
        <v>1</v>
      </c>
      <c r="B59" s="27" t="s">
        <v>226</v>
      </c>
      <c r="C59" s="64">
        <v>4</v>
      </c>
      <c r="D59" s="16">
        <v>8</v>
      </c>
      <c r="E59" s="62">
        <v>11.5</v>
      </c>
      <c r="F59" s="64">
        <v>4</v>
      </c>
      <c r="G59" s="16">
        <v>8</v>
      </c>
      <c r="H59" s="62">
        <v>11.5</v>
      </c>
      <c r="I59" s="93">
        <f t="shared" si="2"/>
        <v>0</v>
      </c>
      <c r="J59" s="17" t="str">
        <f t="shared" ref="J59:J75" si="4">M59</f>
        <v>IGUAL</v>
      </c>
      <c r="K59" s="18"/>
      <c r="L59" s="157" t="s">
        <v>136</v>
      </c>
      <c r="M59" s="14" t="str">
        <f t="shared" si="3"/>
        <v>IGUAL</v>
      </c>
      <c r="N59" s="19" t="s">
        <v>2</v>
      </c>
      <c r="O59" s="19" t="s">
        <v>3</v>
      </c>
      <c r="P59" s="19" t="s">
        <v>4</v>
      </c>
      <c r="Q59" s="19" t="s">
        <v>5</v>
      </c>
      <c r="U59" s="23"/>
    </row>
    <row r="60" spans="1:21" s="14" customFormat="1" ht="10.5" customHeight="1" x14ac:dyDescent="0.2">
      <c r="A60" s="152">
        <v>1</v>
      </c>
      <c r="B60" s="27" t="s">
        <v>227</v>
      </c>
      <c r="C60" s="64">
        <v>5</v>
      </c>
      <c r="D60" s="16">
        <v>9</v>
      </c>
      <c r="E60" s="62">
        <v>12.5</v>
      </c>
      <c r="F60" s="64">
        <v>5</v>
      </c>
      <c r="G60" s="16">
        <v>9</v>
      </c>
      <c r="H60" s="62">
        <v>12.5</v>
      </c>
      <c r="I60" s="93">
        <f t="shared" si="2"/>
        <v>0</v>
      </c>
      <c r="J60" s="17" t="str">
        <f t="shared" si="4"/>
        <v>IGUAL</v>
      </c>
      <c r="K60" s="18"/>
      <c r="L60" s="157" t="s">
        <v>136</v>
      </c>
      <c r="M60" s="14" t="str">
        <f t="shared" si="3"/>
        <v>IGUAL</v>
      </c>
      <c r="N60" s="19" t="s">
        <v>2</v>
      </c>
      <c r="O60" s="19" t="s">
        <v>3</v>
      </c>
      <c r="P60" s="19" t="s">
        <v>4</v>
      </c>
      <c r="Q60" s="19" t="s">
        <v>5</v>
      </c>
      <c r="U60" s="23"/>
    </row>
    <row r="61" spans="1:21" s="14" customFormat="1" ht="10.5" customHeight="1" x14ac:dyDescent="0.2">
      <c r="A61" s="152">
        <v>1</v>
      </c>
      <c r="B61" s="27" t="s">
        <v>228</v>
      </c>
      <c r="C61" s="64">
        <v>6</v>
      </c>
      <c r="D61" s="16">
        <v>10</v>
      </c>
      <c r="E61" s="62">
        <v>13.5</v>
      </c>
      <c r="F61" s="64">
        <v>6</v>
      </c>
      <c r="G61" s="16">
        <v>10</v>
      </c>
      <c r="H61" s="62">
        <v>13.5</v>
      </c>
      <c r="I61" s="93">
        <f t="shared" si="2"/>
        <v>0</v>
      </c>
      <c r="J61" s="17" t="str">
        <f t="shared" si="4"/>
        <v>IGUAL</v>
      </c>
      <c r="K61" s="18"/>
      <c r="L61" s="157" t="s">
        <v>136</v>
      </c>
      <c r="M61" s="14" t="str">
        <f t="shared" si="3"/>
        <v>IGUAL</v>
      </c>
      <c r="N61" s="19" t="s">
        <v>2</v>
      </c>
      <c r="O61" s="19" t="s">
        <v>3</v>
      </c>
      <c r="P61" s="19" t="s">
        <v>4</v>
      </c>
      <c r="Q61" s="19" t="s">
        <v>5</v>
      </c>
      <c r="U61" s="23"/>
    </row>
    <row r="62" spans="1:21" s="14" customFormat="1" ht="10.5" customHeight="1" x14ac:dyDescent="0.2">
      <c r="A62" s="152">
        <v>1</v>
      </c>
      <c r="B62" s="27" t="s">
        <v>229</v>
      </c>
      <c r="C62" s="64">
        <v>7</v>
      </c>
      <c r="D62" s="16">
        <v>11</v>
      </c>
      <c r="E62" s="62">
        <v>14.5</v>
      </c>
      <c r="F62" s="64">
        <v>7</v>
      </c>
      <c r="G62" s="16">
        <v>11</v>
      </c>
      <c r="H62" s="62">
        <v>14.5</v>
      </c>
      <c r="I62" s="93">
        <f t="shared" si="2"/>
        <v>0</v>
      </c>
      <c r="J62" s="17" t="str">
        <f t="shared" si="4"/>
        <v>IGUAL</v>
      </c>
      <c r="K62" s="18"/>
      <c r="L62" s="157" t="s">
        <v>136</v>
      </c>
      <c r="M62" s="14" t="str">
        <f t="shared" si="3"/>
        <v>IGUAL</v>
      </c>
      <c r="N62" s="19" t="s">
        <v>2</v>
      </c>
      <c r="O62" s="19" t="s">
        <v>3</v>
      </c>
      <c r="P62" s="19" t="s">
        <v>4</v>
      </c>
      <c r="Q62" s="19" t="s">
        <v>5</v>
      </c>
      <c r="U62" s="23"/>
    </row>
    <row r="63" spans="1:21" s="14" customFormat="1" ht="10.5" customHeight="1" x14ac:dyDescent="0.2">
      <c r="A63" s="152">
        <v>1</v>
      </c>
      <c r="B63" s="27" t="s">
        <v>230</v>
      </c>
      <c r="C63" s="64">
        <v>8</v>
      </c>
      <c r="D63" s="16">
        <v>12</v>
      </c>
      <c r="E63" s="62">
        <v>15.5</v>
      </c>
      <c r="F63" s="64">
        <v>8</v>
      </c>
      <c r="G63" s="16">
        <v>12</v>
      </c>
      <c r="H63" s="62">
        <v>15.5</v>
      </c>
      <c r="I63" s="93">
        <f t="shared" si="2"/>
        <v>0</v>
      </c>
      <c r="J63" s="17" t="str">
        <f t="shared" si="4"/>
        <v>IGUAL</v>
      </c>
      <c r="K63" s="18"/>
      <c r="L63" s="157" t="s">
        <v>136</v>
      </c>
      <c r="M63" s="14" t="str">
        <f t="shared" si="3"/>
        <v>IGUAL</v>
      </c>
      <c r="N63" s="19" t="s">
        <v>2</v>
      </c>
      <c r="O63" s="19" t="s">
        <v>3</v>
      </c>
      <c r="P63" s="19" t="s">
        <v>4</v>
      </c>
      <c r="Q63" s="19" t="s">
        <v>5</v>
      </c>
      <c r="U63" s="23"/>
    </row>
    <row r="64" spans="1:21" s="14" customFormat="1" ht="10.5" customHeight="1" x14ac:dyDescent="0.2">
      <c r="A64" s="152">
        <v>1</v>
      </c>
      <c r="B64" s="27" t="s">
        <v>231</v>
      </c>
      <c r="C64" s="64">
        <v>9.5</v>
      </c>
      <c r="D64" s="16">
        <v>14</v>
      </c>
      <c r="E64" s="62">
        <v>17.5</v>
      </c>
      <c r="F64" s="64">
        <v>9.5</v>
      </c>
      <c r="G64" s="16">
        <v>14</v>
      </c>
      <c r="H64" s="62">
        <v>17.5</v>
      </c>
      <c r="I64" s="93">
        <f t="shared" si="2"/>
        <v>0</v>
      </c>
      <c r="J64" s="17" t="str">
        <f t="shared" si="4"/>
        <v>IGUAL</v>
      </c>
      <c r="K64" s="18"/>
      <c r="L64" s="157" t="s">
        <v>136</v>
      </c>
      <c r="M64" s="14" t="str">
        <f t="shared" si="3"/>
        <v>IGUAL</v>
      </c>
      <c r="N64" s="19" t="s">
        <v>2</v>
      </c>
      <c r="O64" s="19" t="s">
        <v>3</v>
      </c>
      <c r="P64" s="19" t="s">
        <v>4</v>
      </c>
      <c r="Q64" s="19" t="s">
        <v>5</v>
      </c>
      <c r="U64" s="23"/>
    </row>
    <row r="65" spans="1:22" s="14" customFormat="1" ht="10.5" customHeight="1" x14ac:dyDescent="0.2">
      <c r="A65" s="152">
        <v>1</v>
      </c>
      <c r="B65" s="27" t="s">
        <v>232</v>
      </c>
      <c r="C65" s="64">
        <v>10.5</v>
      </c>
      <c r="D65" s="16">
        <v>15</v>
      </c>
      <c r="E65" s="62">
        <v>19</v>
      </c>
      <c r="F65" s="64">
        <v>10.5</v>
      </c>
      <c r="G65" s="16">
        <v>15</v>
      </c>
      <c r="H65" s="62">
        <v>19</v>
      </c>
      <c r="I65" s="93">
        <f t="shared" si="2"/>
        <v>0</v>
      </c>
      <c r="J65" s="17" t="str">
        <f t="shared" si="4"/>
        <v>IGUAL</v>
      </c>
      <c r="K65" s="18"/>
      <c r="L65" s="157" t="s">
        <v>136</v>
      </c>
      <c r="M65" s="14" t="str">
        <f t="shared" si="3"/>
        <v>IGUAL</v>
      </c>
      <c r="N65" s="19" t="s">
        <v>2</v>
      </c>
      <c r="O65" s="19" t="s">
        <v>3</v>
      </c>
      <c r="P65" s="19" t="s">
        <v>4</v>
      </c>
      <c r="Q65" s="19" t="s">
        <v>5</v>
      </c>
      <c r="U65" s="23"/>
    </row>
    <row r="66" spans="1:22" s="14" customFormat="1" ht="10.5" customHeight="1" x14ac:dyDescent="0.2">
      <c r="A66" s="152">
        <v>1</v>
      </c>
      <c r="B66" s="27" t="s">
        <v>233</v>
      </c>
      <c r="C66" s="64">
        <v>11.5</v>
      </c>
      <c r="D66" s="16">
        <v>16</v>
      </c>
      <c r="E66" s="62">
        <v>20</v>
      </c>
      <c r="F66" s="64">
        <v>11.5</v>
      </c>
      <c r="G66" s="16">
        <v>16</v>
      </c>
      <c r="H66" s="62">
        <v>20</v>
      </c>
      <c r="I66" s="93">
        <f t="shared" si="2"/>
        <v>0</v>
      </c>
      <c r="J66" s="17" t="str">
        <f t="shared" si="4"/>
        <v>IGUAL</v>
      </c>
      <c r="K66" s="18"/>
      <c r="L66" s="157" t="s">
        <v>136</v>
      </c>
      <c r="M66" s="14" t="str">
        <f t="shared" si="3"/>
        <v>IGUAL</v>
      </c>
      <c r="N66" s="19" t="s">
        <v>2</v>
      </c>
      <c r="O66" s="19" t="s">
        <v>3</v>
      </c>
      <c r="P66" s="19" t="s">
        <v>4</v>
      </c>
      <c r="Q66" s="19" t="s">
        <v>5</v>
      </c>
      <c r="U66" s="23"/>
    </row>
    <row r="67" spans="1:22" s="14" customFormat="1" ht="10.5" customHeight="1" x14ac:dyDescent="0.2">
      <c r="A67" s="152">
        <v>1</v>
      </c>
      <c r="B67" s="27" t="s">
        <v>234</v>
      </c>
      <c r="C67" s="64">
        <v>50</v>
      </c>
      <c r="D67" s="16">
        <v>0</v>
      </c>
      <c r="E67" s="62">
        <v>0</v>
      </c>
      <c r="F67" s="64">
        <v>50</v>
      </c>
      <c r="G67" s="16">
        <v>0</v>
      </c>
      <c r="H67" s="62">
        <v>0</v>
      </c>
      <c r="I67" s="93">
        <f t="shared" si="2"/>
        <v>0</v>
      </c>
      <c r="J67" s="17" t="str">
        <f t="shared" si="4"/>
        <v>IGUAL</v>
      </c>
      <c r="K67" s="18"/>
      <c r="L67" s="157" t="s">
        <v>144</v>
      </c>
      <c r="M67" s="14" t="str">
        <f>IF(C67=R67,Q67,IF(F67=C67,N67,IF(F67&gt;C67,O67,IF(F67&lt;C67,P67,Q67))))</f>
        <v>IGUAL</v>
      </c>
      <c r="N67" s="19" t="s">
        <v>2</v>
      </c>
      <c r="O67" s="19" t="s">
        <v>3</v>
      </c>
      <c r="P67" s="19" t="s">
        <v>4</v>
      </c>
      <c r="Q67" s="19" t="s">
        <v>5</v>
      </c>
      <c r="U67" s="23"/>
    </row>
    <row r="68" spans="1:22" s="14" customFormat="1" ht="10.5" customHeight="1" x14ac:dyDescent="0.2">
      <c r="A68" s="152">
        <v>1</v>
      </c>
      <c r="B68" s="27" t="s">
        <v>235</v>
      </c>
      <c r="C68" s="64">
        <v>0</v>
      </c>
      <c r="D68" s="16"/>
      <c r="E68" s="62"/>
      <c r="F68" s="64">
        <v>0</v>
      </c>
      <c r="G68" s="16"/>
      <c r="H68" s="62"/>
      <c r="I68" s="93" t="s">
        <v>171</v>
      </c>
      <c r="J68" s="17" t="s">
        <v>171</v>
      </c>
      <c r="K68" s="18"/>
      <c r="L68" s="157" t="s">
        <v>136</v>
      </c>
      <c r="M68" s="14" t="str">
        <f t="shared" si="3"/>
        <v>NUEVO</v>
      </c>
      <c r="N68" s="19" t="s">
        <v>2</v>
      </c>
      <c r="O68" s="19" t="s">
        <v>3</v>
      </c>
      <c r="P68" s="19" t="s">
        <v>4</v>
      </c>
      <c r="Q68" s="19" t="s">
        <v>5</v>
      </c>
      <c r="U68" s="23"/>
    </row>
    <row r="69" spans="1:22" s="14" customFormat="1" ht="10.5" customHeight="1" x14ac:dyDescent="0.2">
      <c r="A69" s="152">
        <v>1</v>
      </c>
      <c r="B69" s="27" t="s">
        <v>236</v>
      </c>
      <c r="C69" s="64">
        <v>0</v>
      </c>
      <c r="D69" s="16"/>
      <c r="E69" s="62"/>
      <c r="F69" s="64">
        <v>0</v>
      </c>
      <c r="G69" s="16"/>
      <c r="H69" s="62"/>
      <c r="I69" s="93" t="s">
        <v>171</v>
      </c>
      <c r="J69" s="17" t="s">
        <v>171</v>
      </c>
      <c r="K69" s="18"/>
      <c r="L69" s="157" t="s">
        <v>136</v>
      </c>
      <c r="M69" s="14" t="str">
        <f t="shared" si="3"/>
        <v>NUEVO</v>
      </c>
      <c r="N69" s="19" t="s">
        <v>2</v>
      </c>
      <c r="O69" s="19" t="s">
        <v>3</v>
      </c>
      <c r="P69" s="19" t="s">
        <v>4</v>
      </c>
      <c r="Q69" s="19" t="s">
        <v>5</v>
      </c>
      <c r="U69" s="23"/>
    </row>
    <row r="70" spans="1:22" s="14" customFormat="1" ht="10.5" customHeight="1" x14ac:dyDescent="0.2">
      <c r="A70" s="152">
        <v>1</v>
      </c>
      <c r="B70" s="27" t="s">
        <v>237</v>
      </c>
      <c r="C70" s="64">
        <v>0</v>
      </c>
      <c r="D70" s="16"/>
      <c r="E70" s="62">
        <v>227</v>
      </c>
      <c r="F70" s="64">
        <v>0</v>
      </c>
      <c r="G70" s="16"/>
      <c r="H70" s="62">
        <v>236</v>
      </c>
      <c r="I70" s="93">
        <f t="shared" si="2"/>
        <v>0</v>
      </c>
      <c r="J70" s="17" t="str">
        <f t="shared" si="4"/>
        <v>AUMENTA</v>
      </c>
      <c r="K70" s="18"/>
      <c r="L70" s="157" t="s">
        <v>136</v>
      </c>
      <c r="M70" s="14" t="str">
        <f t="shared" si="3"/>
        <v>AUMENTA</v>
      </c>
      <c r="N70" s="19" t="s">
        <v>2</v>
      </c>
      <c r="O70" s="19" t="s">
        <v>3</v>
      </c>
      <c r="P70" s="19" t="s">
        <v>4</v>
      </c>
      <c r="Q70" s="19" t="s">
        <v>5</v>
      </c>
      <c r="U70" s="23"/>
    </row>
    <row r="71" spans="1:22" s="14" customFormat="1" ht="10.5" customHeight="1" x14ac:dyDescent="0.2">
      <c r="A71" s="152">
        <v>1</v>
      </c>
      <c r="B71" s="27" t="s">
        <v>238</v>
      </c>
      <c r="C71" s="64">
        <v>0</v>
      </c>
      <c r="D71" s="16"/>
      <c r="E71" s="62">
        <v>341</v>
      </c>
      <c r="F71" s="64">
        <v>0</v>
      </c>
      <c r="G71" s="16"/>
      <c r="H71" s="62">
        <v>355</v>
      </c>
      <c r="I71" s="93">
        <f t="shared" si="2"/>
        <v>0</v>
      </c>
      <c r="J71" s="17" t="str">
        <f t="shared" si="4"/>
        <v>AUMENTA</v>
      </c>
      <c r="K71" s="18"/>
      <c r="L71" s="157" t="s">
        <v>136</v>
      </c>
      <c r="M71" s="14" t="str">
        <f t="shared" si="3"/>
        <v>AUMENTA</v>
      </c>
      <c r="N71" s="19" t="s">
        <v>2</v>
      </c>
      <c r="O71" s="19" t="s">
        <v>3</v>
      </c>
      <c r="P71" s="19" t="s">
        <v>4</v>
      </c>
      <c r="Q71" s="19" t="s">
        <v>5</v>
      </c>
      <c r="U71" s="23"/>
    </row>
    <row r="72" spans="1:22" s="14" customFormat="1" ht="10.5" customHeight="1" x14ac:dyDescent="0.2">
      <c r="A72" s="152">
        <v>1</v>
      </c>
      <c r="B72" s="27" t="s">
        <v>239</v>
      </c>
      <c r="C72" s="64">
        <v>0</v>
      </c>
      <c r="D72" s="16"/>
      <c r="E72" s="62">
        <v>472</v>
      </c>
      <c r="F72" s="64">
        <v>0</v>
      </c>
      <c r="G72" s="16"/>
      <c r="H72" s="62">
        <v>488</v>
      </c>
      <c r="I72" s="93">
        <f t="shared" si="2"/>
        <v>0</v>
      </c>
      <c r="J72" s="17" t="str">
        <f t="shared" si="4"/>
        <v>AUMENTA</v>
      </c>
      <c r="K72" s="18"/>
      <c r="L72" s="157" t="s">
        <v>136</v>
      </c>
      <c r="M72" s="14" t="str">
        <f t="shared" si="3"/>
        <v>AUMENTA</v>
      </c>
      <c r="N72" s="19" t="s">
        <v>2</v>
      </c>
      <c r="O72" s="19" t="s">
        <v>3</v>
      </c>
      <c r="P72" s="19" t="s">
        <v>4</v>
      </c>
      <c r="Q72" s="19" t="s">
        <v>5</v>
      </c>
      <c r="U72" s="23"/>
    </row>
    <row r="73" spans="1:22" s="14" customFormat="1" ht="10.5" customHeight="1" x14ac:dyDescent="0.2">
      <c r="A73" s="152">
        <v>1</v>
      </c>
      <c r="B73" s="27" t="s">
        <v>240</v>
      </c>
      <c r="C73" s="64">
        <v>0</v>
      </c>
      <c r="D73" s="16"/>
      <c r="E73" s="62">
        <v>236</v>
      </c>
      <c r="F73" s="64">
        <v>0</v>
      </c>
      <c r="G73" s="16"/>
      <c r="H73" s="62">
        <v>244</v>
      </c>
      <c r="I73" s="93">
        <f t="shared" si="2"/>
        <v>0</v>
      </c>
      <c r="J73" s="17" t="str">
        <f t="shared" si="4"/>
        <v>AUMENTA</v>
      </c>
      <c r="K73" s="18"/>
      <c r="L73" s="157" t="s">
        <v>136</v>
      </c>
      <c r="M73" s="14" t="str">
        <f t="shared" si="3"/>
        <v>AUMENTA</v>
      </c>
      <c r="N73" s="19" t="s">
        <v>2</v>
      </c>
      <c r="O73" s="19" t="s">
        <v>3</v>
      </c>
      <c r="P73" s="19" t="s">
        <v>4</v>
      </c>
      <c r="Q73" s="19" t="s">
        <v>5</v>
      </c>
      <c r="U73" s="23"/>
    </row>
    <row r="74" spans="1:22" s="14" customFormat="1" ht="10.5" customHeight="1" x14ac:dyDescent="0.2">
      <c r="A74" s="152">
        <v>1</v>
      </c>
      <c r="B74" s="27" t="s">
        <v>241</v>
      </c>
      <c r="C74" s="64">
        <v>0</v>
      </c>
      <c r="D74" s="16"/>
      <c r="E74" s="62"/>
      <c r="F74" s="64">
        <v>0</v>
      </c>
      <c r="G74" s="16"/>
      <c r="H74" s="62"/>
      <c r="I74" s="93" t="s">
        <v>171</v>
      </c>
      <c r="J74" s="17" t="s">
        <v>171</v>
      </c>
      <c r="K74" s="18"/>
      <c r="L74" s="157" t="s">
        <v>136</v>
      </c>
      <c r="M74" s="14" t="str">
        <f t="shared" si="3"/>
        <v>NUEVO</v>
      </c>
      <c r="N74" s="19" t="s">
        <v>2</v>
      </c>
      <c r="O74" s="19" t="s">
        <v>3</v>
      </c>
      <c r="P74" s="19" t="s">
        <v>4</v>
      </c>
      <c r="Q74" s="19" t="s">
        <v>5</v>
      </c>
      <c r="U74" s="23"/>
    </row>
    <row r="75" spans="1:22" s="14" customFormat="1" ht="10.5" customHeight="1" x14ac:dyDescent="0.2">
      <c r="A75" s="152">
        <v>1</v>
      </c>
      <c r="B75" s="27" t="s">
        <v>242</v>
      </c>
      <c r="C75" s="64">
        <v>0</v>
      </c>
      <c r="D75" s="16">
        <v>4</v>
      </c>
      <c r="E75" s="62"/>
      <c r="F75" s="64">
        <v>0</v>
      </c>
      <c r="G75" s="16">
        <v>4</v>
      </c>
      <c r="H75" s="62"/>
      <c r="I75" s="93">
        <f t="shared" si="2"/>
        <v>0</v>
      </c>
      <c r="J75" s="17" t="str">
        <f t="shared" si="4"/>
        <v>IGUAL</v>
      </c>
      <c r="K75" s="18"/>
      <c r="L75" s="157" t="s">
        <v>145</v>
      </c>
      <c r="M75" s="14" t="str">
        <f>IF(D75=R75,Q75,IF(G75=D75,N75,IF(G75&gt;D75,O75,IF(G75&lt;D75,P75,Q75))))</f>
        <v>IGUAL</v>
      </c>
      <c r="N75" s="19" t="s">
        <v>2</v>
      </c>
      <c r="O75" s="19" t="s">
        <v>3</v>
      </c>
      <c r="P75" s="19" t="s">
        <v>4</v>
      </c>
      <c r="Q75" s="19" t="s">
        <v>5</v>
      </c>
      <c r="U75" s="23"/>
    </row>
    <row r="76" spans="1:22" s="14" customFormat="1" ht="10.5" customHeight="1" x14ac:dyDescent="0.2">
      <c r="A76" s="152">
        <v>1</v>
      </c>
      <c r="B76" s="27" t="s">
        <v>243</v>
      </c>
      <c r="C76" s="64">
        <v>16</v>
      </c>
      <c r="D76" s="16"/>
      <c r="E76" s="62"/>
      <c r="F76" s="64">
        <v>16</v>
      </c>
      <c r="G76" s="16"/>
      <c r="H76" s="62"/>
      <c r="I76" s="93" t="s">
        <v>171</v>
      </c>
      <c r="J76" s="17" t="s">
        <v>171</v>
      </c>
      <c r="K76" s="18"/>
      <c r="L76" s="157" t="s">
        <v>136</v>
      </c>
      <c r="M76" s="14" t="str">
        <f t="shared" si="3"/>
        <v>NUEVO</v>
      </c>
      <c r="N76" s="19" t="s">
        <v>2</v>
      </c>
      <c r="O76" s="19" t="s">
        <v>3</v>
      </c>
      <c r="P76" s="19" t="s">
        <v>4</v>
      </c>
      <c r="Q76" s="19" t="s">
        <v>5</v>
      </c>
      <c r="U76" s="23"/>
    </row>
    <row r="77" spans="1:22" s="14" customFormat="1" ht="10.5" customHeight="1" x14ac:dyDescent="0.2">
      <c r="A77" s="152">
        <v>1</v>
      </c>
      <c r="B77" s="126" t="s">
        <v>46</v>
      </c>
      <c r="C77" s="120"/>
      <c r="D77" s="109"/>
      <c r="E77" s="110"/>
      <c r="F77" s="120"/>
      <c r="G77" s="109"/>
      <c r="H77" s="110"/>
      <c r="I77" s="111"/>
      <c r="J77" s="112"/>
      <c r="K77" s="119"/>
      <c r="L77" s="157"/>
    </row>
    <row r="78" spans="1:22" s="14" customFormat="1" ht="10.5" customHeight="1" x14ac:dyDescent="0.2">
      <c r="A78" s="152">
        <v>1</v>
      </c>
      <c r="B78" s="24" t="s">
        <v>62</v>
      </c>
      <c r="C78" s="64"/>
      <c r="D78" s="16">
        <v>1.5</v>
      </c>
      <c r="E78" s="62"/>
      <c r="F78" s="64"/>
      <c r="G78" s="16">
        <v>1.5</v>
      </c>
      <c r="H78" s="62"/>
      <c r="I78" s="93">
        <f>IF(D78=R78,0,(+G78-D78)/+D78)</f>
        <v>0</v>
      </c>
      <c r="J78" s="17" t="str">
        <f t="shared" ref="J78:J82" si="5">M78</f>
        <v>IGUAL</v>
      </c>
      <c r="K78" s="18"/>
      <c r="L78" s="157" t="s">
        <v>145</v>
      </c>
      <c r="M78" s="14" t="str">
        <f>IF(D78=R78,Q78,IF(G78=D78,N78,IF(G78&gt;D78,O78,IF(G78&lt;D78,P78,Q78))))</f>
        <v>IGUAL</v>
      </c>
      <c r="N78" s="19" t="s">
        <v>2</v>
      </c>
      <c r="O78" s="19" t="s">
        <v>3</v>
      </c>
      <c r="P78" s="19" t="s">
        <v>4</v>
      </c>
      <c r="Q78" s="19" t="s">
        <v>5</v>
      </c>
      <c r="U78" s="23"/>
      <c r="V78" s="14">
        <f>+D78*56.7</f>
        <v>85.050000000000011</v>
      </c>
    </row>
    <row r="79" spans="1:22" s="14" customFormat="1" ht="10.5" customHeight="1" x14ac:dyDescent="0.2">
      <c r="A79" s="152">
        <v>1</v>
      </c>
      <c r="B79" s="24" t="s">
        <v>51</v>
      </c>
      <c r="C79" s="64"/>
      <c r="D79" s="16">
        <v>1.5</v>
      </c>
      <c r="E79" s="62"/>
      <c r="F79" s="64"/>
      <c r="G79" s="16">
        <v>1.5</v>
      </c>
      <c r="H79" s="62"/>
      <c r="I79" s="93">
        <f>IF(D79=R79,0,(+G79-D79)/+D79)</f>
        <v>0</v>
      </c>
      <c r="J79" s="17" t="str">
        <f t="shared" si="5"/>
        <v>IGUAL</v>
      </c>
      <c r="K79" s="18"/>
      <c r="L79" s="157" t="s">
        <v>145</v>
      </c>
      <c r="M79" s="14" t="str">
        <f>IF(D79=R79,Q79,IF(G79=D79,N79,IF(G79&gt;D79,O79,IF(G79&lt;D79,P79,Q79))))</f>
        <v>IGUAL</v>
      </c>
      <c r="N79" s="19" t="s">
        <v>2</v>
      </c>
      <c r="O79" s="19" t="s">
        <v>3</v>
      </c>
      <c r="P79" s="19" t="s">
        <v>4</v>
      </c>
      <c r="Q79" s="19" t="s">
        <v>5</v>
      </c>
      <c r="U79" s="23"/>
      <c r="V79" s="14">
        <f>+D79*56.7</f>
        <v>85.050000000000011</v>
      </c>
    </row>
    <row r="80" spans="1:22" s="14" customFormat="1" ht="10.5" customHeight="1" x14ac:dyDescent="0.2">
      <c r="A80" s="152"/>
      <c r="B80" s="24" t="s">
        <v>244</v>
      </c>
      <c r="C80" s="64"/>
      <c r="D80" s="16"/>
      <c r="E80" s="62"/>
      <c r="F80" s="64"/>
      <c r="G80" s="16"/>
      <c r="H80" s="62"/>
      <c r="I80" s="93" t="s">
        <v>171</v>
      </c>
      <c r="J80" s="17" t="s">
        <v>171</v>
      </c>
      <c r="K80" s="18"/>
      <c r="L80" s="157"/>
      <c r="N80" s="19"/>
      <c r="O80" s="19"/>
      <c r="P80" s="19"/>
      <c r="Q80" s="19"/>
      <c r="U80" s="23"/>
    </row>
    <row r="81" spans="1:23" s="14" customFormat="1" ht="10.5" customHeight="1" x14ac:dyDescent="0.2">
      <c r="A81" s="152"/>
      <c r="B81" s="24" t="s">
        <v>245</v>
      </c>
      <c r="C81" s="64"/>
      <c r="D81" s="16">
        <v>1.5</v>
      </c>
      <c r="E81" s="62"/>
      <c r="F81" s="64"/>
      <c r="G81" s="16">
        <v>1.5</v>
      </c>
      <c r="H81" s="62"/>
      <c r="I81" s="93">
        <f t="shared" ref="I81:I82" si="6">IF(D81=R81,0,(+G81-D81)/+D81)</f>
        <v>0</v>
      </c>
      <c r="J81" s="17" t="str">
        <f t="shared" si="5"/>
        <v>IGUAL</v>
      </c>
      <c r="K81" s="18"/>
      <c r="L81" s="157" t="s">
        <v>145</v>
      </c>
      <c r="M81" s="14" t="str">
        <f t="shared" ref="M81:M82" si="7">IF(D81=R81,Q81,IF(G81=D81,N81,IF(G81&gt;D81,O81,IF(G81&lt;D81,P81,Q81))))</f>
        <v>IGUAL</v>
      </c>
      <c r="N81" s="19" t="s">
        <v>2</v>
      </c>
      <c r="O81" s="19" t="s">
        <v>3</v>
      </c>
      <c r="P81" s="19" t="s">
        <v>4</v>
      </c>
      <c r="Q81" s="19" t="s">
        <v>5</v>
      </c>
      <c r="U81" s="23"/>
      <c r="V81" s="14">
        <f t="shared" ref="V81:V82" si="8">+D81*56.7</f>
        <v>85.050000000000011</v>
      </c>
    </row>
    <row r="82" spans="1:23" s="14" customFormat="1" ht="10.5" customHeight="1" x14ac:dyDescent="0.2">
      <c r="A82" s="152">
        <v>1</v>
      </c>
      <c r="B82" s="24" t="s">
        <v>246</v>
      </c>
      <c r="C82" s="64"/>
      <c r="D82" s="16">
        <v>10</v>
      </c>
      <c r="E82" s="62"/>
      <c r="F82" s="64"/>
      <c r="G82" s="16">
        <v>10</v>
      </c>
      <c r="H82" s="62"/>
      <c r="I82" s="93">
        <f t="shared" si="6"/>
        <v>0</v>
      </c>
      <c r="J82" s="17" t="str">
        <f t="shared" si="5"/>
        <v>IGUAL</v>
      </c>
      <c r="K82" s="18"/>
      <c r="L82" s="157" t="s">
        <v>145</v>
      </c>
      <c r="M82" s="14" t="str">
        <f t="shared" si="7"/>
        <v>IGUAL</v>
      </c>
      <c r="N82" s="19" t="s">
        <v>2</v>
      </c>
      <c r="O82" s="19" t="s">
        <v>3</v>
      </c>
      <c r="P82" s="19" t="s">
        <v>4</v>
      </c>
      <c r="Q82" s="19" t="s">
        <v>5</v>
      </c>
      <c r="U82" s="23"/>
      <c r="V82" s="14">
        <f t="shared" si="8"/>
        <v>567</v>
      </c>
    </row>
    <row r="83" spans="1:23" s="14" customFormat="1" ht="10.5" customHeight="1" x14ac:dyDescent="0.2">
      <c r="A83" s="152">
        <v>1</v>
      </c>
      <c r="B83" s="126"/>
      <c r="C83" s="120"/>
      <c r="D83" s="127" t="s">
        <v>142</v>
      </c>
      <c r="E83" s="128" t="s">
        <v>142</v>
      </c>
      <c r="F83" s="108"/>
      <c r="G83" s="127" t="s">
        <v>142</v>
      </c>
      <c r="H83" s="128" t="s">
        <v>142</v>
      </c>
      <c r="I83" s="111"/>
      <c r="J83" s="112"/>
      <c r="K83" s="119"/>
      <c r="L83" s="159"/>
    </row>
    <row r="84" spans="1:23" s="14" customFormat="1" ht="10.5" customHeight="1" x14ac:dyDescent="0.2">
      <c r="A84" s="152">
        <v>1</v>
      </c>
      <c r="B84" s="24" t="s">
        <v>31</v>
      </c>
      <c r="C84" s="76"/>
      <c r="D84" s="21" t="s">
        <v>63</v>
      </c>
      <c r="E84" s="75" t="s">
        <v>64</v>
      </c>
      <c r="F84" s="76"/>
      <c r="G84" s="21" t="s">
        <v>63</v>
      </c>
      <c r="H84" s="75" t="s">
        <v>64</v>
      </c>
      <c r="I84" s="94"/>
      <c r="J84" s="13"/>
      <c r="K84" s="18"/>
      <c r="L84" s="159"/>
      <c r="V84" s="14">
        <f>+V85*1.5</f>
        <v>0</v>
      </c>
    </row>
    <row r="85" spans="1:23" s="14" customFormat="1" ht="10.5" customHeight="1" x14ac:dyDescent="0.25">
      <c r="A85" s="152">
        <v>1</v>
      </c>
      <c r="B85" s="24" t="s">
        <v>32</v>
      </c>
      <c r="C85" s="64"/>
      <c r="D85" s="160">
        <v>2</v>
      </c>
      <c r="E85" s="161">
        <v>3</v>
      </c>
      <c r="F85" s="64"/>
      <c r="G85" s="160">
        <v>2</v>
      </c>
      <c r="H85" s="161">
        <v>3</v>
      </c>
      <c r="I85" s="93" t="str">
        <f>CONCATENATE(TEXT(U85,0),"% ",TEXT(V85,0),"%")</f>
        <v>0% 0%</v>
      </c>
      <c r="J85" s="17" t="str">
        <f>M85</f>
        <v>IGUAL</v>
      </c>
      <c r="K85" s="18"/>
      <c r="L85" s="157" t="s">
        <v>136</v>
      </c>
      <c r="M85" s="14" t="str">
        <f>IF(E85=R85,Q85,IF(H85=E85,N85,IF(H85&gt;E85,O85,IF(H85&lt;E85,P85,Q85))))</f>
        <v>IGUAL</v>
      </c>
      <c r="N85" s="19" t="s">
        <v>2</v>
      </c>
      <c r="O85" s="19" t="s">
        <v>3</v>
      </c>
      <c r="P85" s="19" t="s">
        <v>4</v>
      </c>
      <c r="Q85" s="19" t="s">
        <v>5</v>
      </c>
      <c r="R85"/>
      <c r="S85"/>
      <c r="T85" s="23">
        <f t="shared" ref="T85:U87" si="9">IF(C85=R85,0,(+F85-C85)/+C85)*100</f>
        <v>0</v>
      </c>
      <c r="U85" s="23">
        <f t="shared" si="9"/>
        <v>0</v>
      </c>
      <c r="V85" s="23">
        <f>IF(E85=S85,0,(+H85-E85)/+E85)*100</f>
        <v>0</v>
      </c>
      <c r="W85" s="14">
        <f>+E85*56.7</f>
        <v>170.10000000000002</v>
      </c>
    </row>
    <row r="86" spans="1:23" s="14" customFormat="1" ht="10.5" customHeight="1" x14ac:dyDescent="0.25">
      <c r="A86" s="152">
        <v>1</v>
      </c>
      <c r="B86" s="24" t="s">
        <v>33</v>
      </c>
      <c r="C86" s="64"/>
      <c r="D86" s="162">
        <v>1</v>
      </c>
      <c r="E86" s="163">
        <v>2</v>
      </c>
      <c r="F86" s="64"/>
      <c r="G86" s="162">
        <v>1</v>
      </c>
      <c r="H86" s="163">
        <v>2</v>
      </c>
      <c r="I86" s="93" t="str">
        <f>CONCATENATE(TEXT(U86,0),"% ",TEXT(V86,0),"%")</f>
        <v>0% 0%</v>
      </c>
      <c r="J86" s="17" t="str">
        <f>M86</f>
        <v>IGUAL</v>
      </c>
      <c r="K86" s="18"/>
      <c r="L86" s="157" t="s">
        <v>136</v>
      </c>
      <c r="M86" s="14" t="str">
        <f>IF(E86=R86,Q86,IF(H86=E86,N86,IF(H86&gt;E86,O86,IF(H86&lt;E86,P86,Q86))))</f>
        <v>IGUAL</v>
      </c>
      <c r="N86" s="19" t="s">
        <v>2</v>
      </c>
      <c r="O86" s="19" t="s">
        <v>3</v>
      </c>
      <c r="P86" s="19" t="s">
        <v>4</v>
      </c>
      <c r="Q86" s="19" t="s">
        <v>5</v>
      </c>
      <c r="R86"/>
      <c r="S86"/>
      <c r="T86" s="23">
        <f t="shared" si="9"/>
        <v>0</v>
      </c>
      <c r="U86" s="23">
        <f t="shared" si="9"/>
        <v>0</v>
      </c>
      <c r="V86" s="23">
        <f>IF(E86=S86,0,(+H86-E86)/+E86)*100</f>
        <v>0</v>
      </c>
      <c r="W86" s="14">
        <f>+E86*56.7</f>
        <v>113.4</v>
      </c>
    </row>
    <row r="87" spans="1:23" s="14" customFormat="1" ht="10.5" customHeight="1" x14ac:dyDescent="0.25">
      <c r="A87" s="152">
        <v>1</v>
      </c>
      <c r="B87" s="24" t="s">
        <v>34</v>
      </c>
      <c r="C87" s="64"/>
      <c r="D87" s="162">
        <v>0.5</v>
      </c>
      <c r="E87" s="163">
        <v>1</v>
      </c>
      <c r="F87" s="64"/>
      <c r="G87" s="162">
        <v>0.5</v>
      </c>
      <c r="H87" s="163">
        <v>1</v>
      </c>
      <c r="I87" s="93" t="str">
        <f>CONCATENATE(TEXT(U87,0),"% ",TEXT(V87,0),"%")</f>
        <v>0% 0%</v>
      </c>
      <c r="J87" s="17" t="str">
        <f>M87</f>
        <v>IGUAL</v>
      </c>
      <c r="K87" s="18"/>
      <c r="L87" s="157" t="s">
        <v>136</v>
      </c>
      <c r="M87" s="14" t="str">
        <f>IF(E87=R87,Q87,IF(H87=E87,N87,IF(H87&gt;E87,O87,IF(H87&lt;E87,P87,Q87))))</f>
        <v>IGUAL</v>
      </c>
      <c r="N87" s="19" t="s">
        <v>2</v>
      </c>
      <c r="O87" s="19" t="s">
        <v>3</v>
      </c>
      <c r="P87" s="19" t="s">
        <v>4</v>
      </c>
      <c r="Q87" s="19" t="s">
        <v>5</v>
      </c>
      <c r="R87"/>
      <c r="S87"/>
      <c r="T87" s="23">
        <f t="shared" si="9"/>
        <v>0</v>
      </c>
      <c r="U87" s="23">
        <f t="shared" si="9"/>
        <v>0</v>
      </c>
      <c r="V87" s="23">
        <f>IF(E87=S87,0,(+H87-E87)/+E87)*100</f>
        <v>0</v>
      </c>
      <c r="W87" s="14">
        <f>+E87*56.7</f>
        <v>56.7</v>
      </c>
    </row>
    <row r="88" spans="1:23" s="14" customFormat="1" ht="10.5" customHeight="1" x14ac:dyDescent="0.2">
      <c r="A88" s="152">
        <v>1</v>
      </c>
      <c r="B88" s="25" t="s">
        <v>163</v>
      </c>
      <c r="C88" s="78"/>
      <c r="D88" s="16"/>
      <c r="E88" s="62"/>
      <c r="F88" s="78"/>
      <c r="G88" s="16"/>
      <c r="H88" s="62"/>
      <c r="I88" s="93"/>
      <c r="J88" s="17"/>
      <c r="K88" s="18"/>
      <c r="L88" s="157" t="s">
        <v>145</v>
      </c>
      <c r="M88" s="14" t="str">
        <f>IF(D88=R88,Q88,IF(G88=D88,N88,IF(G88&gt;D88,O88,IF(G88&lt;D88,P88,Q88))))</f>
        <v>NUEVO</v>
      </c>
      <c r="N88" s="19" t="s">
        <v>2</v>
      </c>
      <c r="O88" s="19" t="s">
        <v>3</v>
      </c>
      <c r="P88" s="19" t="s">
        <v>4</v>
      </c>
      <c r="Q88" s="19" t="s">
        <v>5</v>
      </c>
      <c r="U88" s="23"/>
    </row>
    <row r="89" spans="1:23" s="14" customFormat="1" ht="10.5" customHeight="1" x14ac:dyDescent="0.2">
      <c r="A89" s="152">
        <v>1</v>
      </c>
      <c r="B89" s="24" t="s">
        <v>164</v>
      </c>
      <c r="C89" s="64"/>
      <c r="D89" s="162">
        <v>0</v>
      </c>
      <c r="E89" s="162">
        <v>1</v>
      </c>
      <c r="F89" s="64"/>
      <c r="G89" s="162">
        <v>0</v>
      </c>
      <c r="H89" s="162">
        <v>1</v>
      </c>
      <c r="I89" s="93">
        <f t="shared" ref="I89:I95" si="10">IF(E89=R89,0,(+H89-E89)/+E89)</f>
        <v>0</v>
      </c>
      <c r="J89" s="17" t="str">
        <f t="shared" ref="J89:J95" si="11">M89</f>
        <v>IGUAL</v>
      </c>
      <c r="K89" s="18"/>
      <c r="L89" s="157" t="s">
        <v>136</v>
      </c>
      <c r="M89" s="14" t="str">
        <f t="shared" ref="M89:M95" si="12">IF(E89=R89,Q89,IF(H89=E89,N89,IF(H89&gt;E89,O89,IF(H89&lt;E89,P89,Q89))))</f>
        <v>IGUAL</v>
      </c>
      <c r="N89" s="19" t="s">
        <v>2</v>
      </c>
      <c r="O89" s="19" t="s">
        <v>3</v>
      </c>
      <c r="P89" s="19" t="s">
        <v>4</v>
      </c>
      <c r="Q89" s="19" t="s">
        <v>5</v>
      </c>
      <c r="U89" s="23"/>
    </row>
    <row r="90" spans="1:23" s="14" customFormat="1" ht="10.5" customHeight="1" x14ac:dyDescent="0.2">
      <c r="A90" s="152">
        <v>1</v>
      </c>
      <c r="B90" s="24" t="s">
        <v>165</v>
      </c>
      <c r="C90" s="64"/>
      <c r="D90" s="162">
        <v>0</v>
      </c>
      <c r="E90" s="162">
        <v>1</v>
      </c>
      <c r="F90" s="64"/>
      <c r="G90" s="162">
        <v>0</v>
      </c>
      <c r="H90" s="162">
        <v>1</v>
      </c>
      <c r="I90" s="93">
        <f t="shared" si="10"/>
        <v>0</v>
      </c>
      <c r="J90" s="17" t="str">
        <f t="shared" si="11"/>
        <v>IGUAL</v>
      </c>
      <c r="K90" s="18"/>
      <c r="L90" s="157" t="s">
        <v>136</v>
      </c>
      <c r="M90" s="14" t="str">
        <f>IF(E90=R90,Q90,IF(H90=E90,N90,IF(H90&gt;E90,O90,IF(H90&lt;E90,P90,Q90))))</f>
        <v>IGUAL</v>
      </c>
      <c r="N90" s="19" t="s">
        <v>2</v>
      </c>
      <c r="O90" s="19" t="s">
        <v>3</v>
      </c>
      <c r="P90" s="19" t="s">
        <v>4</v>
      </c>
      <c r="Q90" s="19" t="s">
        <v>5</v>
      </c>
      <c r="U90" s="23"/>
    </row>
    <row r="91" spans="1:23" s="14" customFormat="1" ht="10.5" customHeight="1" x14ac:dyDescent="0.2">
      <c r="A91" s="152">
        <v>1</v>
      </c>
      <c r="B91" s="24" t="s">
        <v>166</v>
      </c>
      <c r="C91" s="64"/>
      <c r="D91" s="162">
        <v>0</v>
      </c>
      <c r="E91" s="162">
        <v>1</v>
      </c>
      <c r="F91" s="64"/>
      <c r="G91" s="162">
        <v>0</v>
      </c>
      <c r="H91" s="162">
        <v>1</v>
      </c>
      <c r="I91" s="93">
        <f t="shared" si="10"/>
        <v>0</v>
      </c>
      <c r="J91" s="17" t="str">
        <f t="shared" si="11"/>
        <v>IGUAL</v>
      </c>
      <c r="K91" s="18"/>
      <c r="L91" s="157" t="s">
        <v>136</v>
      </c>
      <c r="M91" s="14" t="str">
        <f t="shared" si="12"/>
        <v>IGUAL</v>
      </c>
      <c r="N91" s="19" t="s">
        <v>2</v>
      </c>
      <c r="O91" s="19" t="s">
        <v>3</v>
      </c>
      <c r="P91" s="19" t="s">
        <v>4</v>
      </c>
      <c r="Q91" s="19" t="s">
        <v>5</v>
      </c>
      <c r="U91" s="23"/>
    </row>
    <row r="92" spans="1:23" s="14" customFormat="1" ht="10.5" customHeight="1" x14ac:dyDescent="0.2">
      <c r="A92" s="152">
        <v>1</v>
      </c>
      <c r="B92" s="24" t="s">
        <v>167</v>
      </c>
      <c r="C92" s="64"/>
      <c r="D92" s="162">
        <v>0</v>
      </c>
      <c r="E92" s="162">
        <v>2</v>
      </c>
      <c r="F92" s="64"/>
      <c r="G92" s="162">
        <v>0</v>
      </c>
      <c r="H92" s="162">
        <v>2</v>
      </c>
      <c r="I92" s="93">
        <f t="shared" si="10"/>
        <v>0</v>
      </c>
      <c r="J92" s="17" t="str">
        <f t="shared" si="11"/>
        <v>IGUAL</v>
      </c>
      <c r="K92" s="18"/>
      <c r="L92" s="157" t="s">
        <v>136</v>
      </c>
      <c r="M92" s="14" t="str">
        <f t="shared" si="12"/>
        <v>IGUAL</v>
      </c>
      <c r="N92" s="19" t="s">
        <v>2</v>
      </c>
      <c r="O92" s="19" t="s">
        <v>3</v>
      </c>
      <c r="P92" s="19" t="s">
        <v>4</v>
      </c>
      <c r="Q92" s="19" t="s">
        <v>5</v>
      </c>
      <c r="U92" s="23"/>
    </row>
    <row r="93" spans="1:23" s="14" customFormat="1" ht="10.5" customHeight="1" x14ac:dyDescent="0.2">
      <c r="A93" s="152">
        <v>1</v>
      </c>
      <c r="B93" s="24" t="s">
        <v>168</v>
      </c>
      <c r="C93" s="64"/>
      <c r="D93" s="162">
        <v>0</v>
      </c>
      <c r="E93" s="162">
        <v>2</v>
      </c>
      <c r="F93" s="64"/>
      <c r="G93" s="162">
        <v>0</v>
      </c>
      <c r="H93" s="162">
        <v>2</v>
      </c>
      <c r="I93" s="93">
        <f t="shared" si="10"/>
        <v>0</v>
      </c>
      <c r="J93" s="17" t="str">
        <f t="shared" si="11"/>
        <v>IGUAL</v>
      </c>
      <c r="K93" s="18"/>
      <c r="L93" s="157" t="s">
        <v>136</v>
      </c>
      <c r="M93" s="14" t="str">
        <f t="shared" si="12"/>
        <v>IGUAL</v>
      </c>
      <c r="N93" s="19" t="s">
        <v>2</v>
      </c>
      <c r="O93" s="19" t="s">
        <v>3</v>
      </c>
      <c r="P93" s="19" t="s">
        <v>4</v>
      </c>
      <c r="Q93" s="19" t="s">
        <v>5</v>
      </c>
      <c r="U93" s="23"/>
    </row>
    <row r="94" spans="1:23" s="14" customFormat="1" ht="10.5" customHeight="1" x14ac:dyDescent="0.25">
      <c r="A94" s="152">
        <v>1</v>
      </c>
      <c r="B94" s="24" t="s">
        <v>169</v>
      </c>
      <c r="C94" s="69"/>
      <c r="D94" s="162">
        <v>0</v>
      </c>
      <c r="E94" s="162">
        <v>1</v>
      </c>
      <c r="F94" s="69"/>
      <c r="G94" s="162">
        <v>0</v>
      </c>
      <c r="H94" s="162">
        <v>1</v>
      </c>
      <c r="I94" s="93">
        <f t="shared" si="10"/>
        <v>0</v>
      </c>
      <c r="J94" s="17" t="str">
        <f t="shared" si="11"/>
        <v>IGUAL</v>
      </c>
      <c r="K94" s="18"/>
      <c r="L94" s="157" t="s">
        <v>136</v>
      </c>
      <c r="M94" s="14" t="str">
        <f t="shared" si="12"/>
        <v>IGUAL</v>
      </c>
      <c r="N94" s="19" t="s">
        <v>2</v>
      </c>
      <c r="O94" s="19" t="s">
        <v>3</v>
      </c>
      <c r="P94" s="19" t="s">
        <v>4</v>
      </c>
      <c r="Q94" s="19" t="s">
        <v>5</v>
      </c>
      <c r="S94"/>
      <c r="T94" s="14">
        <f>+G94*59.08</f>
        <v>0</v>
      </c>
      <c r="U94" s="23"/>
      <c r="V94"/>
      <c r="W94"/>
    </row>
    <row r="95" spans="1:23" s="14" customFormat="1" ht="10.5" customHeight="1" x14ac:dyDescent="0.2">
      <c r="A95" s="152">
        <v>1</v>
      </c>
      <c r="B95" s="24" t="s">
        <v>170</v>
      </c>
      <c r="C95" s="69">
        <v>0</v>
      </c>
      <c r="D95" s="162">
        <v>0</v>
      </c>
      <c r="E95" s="162">
        <v>5</v>
      </c>
      <c r="F95" s="69">
        <v>0</v>
      </c>
      <c r="G95" s="162">
        <v>0</v>
      </c>
      <c r="H95" s="162">
        <v>5</v>
      </c>
      <c r="I95" s="93">
        <f t="shared" si="10"/>
        <v>0</v>
      </c>
      <c r="J95" s="17" t="str">
        <f t="shared" si="11"/>
        <v>IGUAL</v>
      </c>
      <c r="K95" s="18"/>
      <c r="L95" s="157" t="s">
        <v>136</v>
      </c>
      <c r="M95" s="14" t="str">
        <f t="shared" si="12"/>
        <v>IGUAL</v>
      </c>
      <c r="N95" s="19" t="s">
        <v>2</v>
      </c>
      <c r="O95" s="19" t="s">
        <v>3</v>
      </c>
      <c r="P95" s="19" t="s">
        <v>4</v>
      </c>
      <c r="Q95" s="19" t="s">
        <v>5</v>
      </c>
      <c r="U95" s="23"/>
    </row>
    <row r="96" spans="1:23" s="14" customFormat="1" ht="10.5" customHeight="1" x14ac:dyDescent="0.2">
      <c r="A96" s="152">
        <v>1</v>
      </c>
      <c r="B96" s="126" t="s">
        <v>47</v>
      </c>
      <c r="C96" s="120"/>
      <c r="D96" s="109"/>
      <c r="E96" s="110"/>
      <c r="F96" s="120"/>
      <c r="G96" s="109"/>
      <c r="H96" s="110"/>
      <c r="I96" s="111"/>
      <c r="J96" s="112"/>
      <c r="K96" s="119"/>
      <c r="L96" s="157"/>
      <c r="U96" s="23"/>
    </row>
    <row r="97" spans="1:21" s="14" customFormat="1" ht="10.5" customHeight="1" x14ac:dyDescent="0.2">
      <c r="A97" s="152">
        <v>1</v>
      </c>
      <c r="B97" s="24" t="s">
        <v>12</v>
      </c>
      <c r="C97" s="64"/>
      <c r="D97" s="16"/>
      <c r="E97" s="62"/>
      <c r="F97" s="64"/>
      <c r="G97" s="16"/>
      <c r="H97" s="62"/>
      <c r="I97" s="94"/>
      <c r="J97" s="13"/>
      <c r="K97" s="18"/>
      <c r="L97" s="157"/>
      <c r="U97" s="23"/>
    </row>
    <row r="98" spans="1:21" s="14" customFormat="1" ht="10.5" customHeight="1" x14ac:dyDescent="0.2">
      <c r="A98" s="152">
        <v>1</v>
      </c>
      <c r="B98" s="24" t="s">
        <v>30</v>
      </c>
      <c r="C98" s="79"/>
      <c r="D98" s="16"/>
      <c r="E98" s="62"/>
      <c r="F98" s="79"/>
      <c r="G98" s="16"/>
      <c r="H98" s="62"/>
      <c r="I98" s="94"/>
      <c r="J98" s="13"/>
      <c r="K98" s="18"/>
      <c r="L98" s="157"/>
      <c r="U98" s="23"/>
    </row>
    <row r="99" spans="1:21" s="14" customFormat="1" ht="10.5" customHeight="1" x14ac:dyDescent="0.2">
      <c r="A99" s="152">
        <v>1</v>
      </c>
      <c r="B99" s="24" t="s">
        <v>52</v>
      </c>
      <c r="C99" s="79" t="s">
        <v>143</v>
      </c>
      <c r="D99" s="16"/>
      <c r="E99" s="62"/>
      <c r="F99" s="79" t="s">
        <v>143</v>
      </c>
      <c r="G99" s="16"/>
      <c r="H99" s="62"/>
      <c r="I99" s="94"/>
      <c r="J99" s="13"/>
      <c r="K99" s="18"/>
      <c r="L99" s="157"/>
      <c r="N99" s="19"/>
      <c r="O99" s="19"/>
      <c r="P99" s="19"/>
      <c r="Q99" s="19"/>
      <c r="U99" s="23"/>
    </row>
    <row r="100" spans="1:21" s="14" customFormat="1" ht="10.5" customHeight="1" x14ac:dyDescent="0.2">
      <c r="A100" s="152">
        <v>1</v>
      </c>
      <c r="B100" s="24" t="s">
        <v>115</v>
      </c>
      <c r="C100" s="162">
        <v>4</v>
      </c>
      <c r="D100" s="162" t="s">
        <v>171</v>
      </c>
      <c r="E100" s="62"/>
      <c r="F100" s="162">
        <v>4</v>
      </c>
      <c r="G100" s="64"/>
      <c r="H100" s="162">
        <v>0</v>
      </c>
      <c r="I100" s="93">
        <f t="shared" ref="I100:I108" si="13">IF(C100=R100,0,(+F100-C100)/+C100)</f>
        <v>0</v>
      </c>
      <c r="J100" s="17" t="str">
        <f t="shared" ref="J100:J108" si="14">M100</f>
        <v>IGUAL</v>
      </c>
      <c r="K100" s="18"/>
      <c r="L100" s="157" t="s">
        <v>144</v>
      </c>
      <c r="M100" s="14" t="str">
        <f t="shared" ref="M100:M108" si="15">IF(C100=R100,Q100,IF(F100=C100,N100,IF(F100&gt;C100,O100,IF(F100&lt;C100,P100,Q100))))</f>
        <v>IGUAL</v>
      </c>
      <c r="N100" s="19" t="s">
        <v>2</v>
      </c>
      <c r="O100" s="19" t="s">
        <v>3</v>
      </c>
      <c r="P100" s="19" t="s">
        <v>4</v>
      </c>
      <c r="Q100" s="19" t="s">
        <v>5</v>
      </c>
      <c r="U100" s="23"/>
    </row>
    <row r="101" spans="1:21" s="14" customFormat="1" ht="10.5" customHeight="1" x14ac:dyDescent="0.2">
      <c r="A101" s="152">
        <v>1</v>
      </c>
      <c r="B101" s="24" t="s">
        <v>116</v>
      </c>
      <c r="C101" s="162">
        <v>5</v>
      </c>
      <c r="D101" s="162" t="s">
        <v>171</v>
      </c>
      <c r="E101" s="62"/>
      <c r="F101" s="162">
        <v>5</v>
      </c>
      <c r="G101" s="64"/>
      <c r="H101" s="162">
        <v>0</v>
      </c>
      <c r="I101" s="93">
        <f t="shared" si="13"/>
        <v>0</v>
      </c>
      <c r="J101" s="17" t="str">
        <f t="shared" si="14"/>
        <v>IGUAL</v>
      </c>
      <c r="K101" s="18"/>
      <c r="L101" s="157" t="s">
        <v>144</v>
      </c>
      <c r="M101" s="14" t="str">
        <f t="shared" si="15"/>
        <v>IGUAL</v>
      </c>
      <c r="N101" s="19" t="s">
        <v>2</v>
      </c>
      <c r="O101" s="19" t="s">
        <v>3</v>
      </c>
      <c r="P101" s="19" t="s">
        <v>4</v>
      </c>
      <c r="Q101" s="19" t="s">
        <v>5</v>
      </c>
      <c r="U101" s="23"/>
    </row>
    <row r="102" spans="1:21" s="14" customFormat="1" ht="10.5" customHeight="1" x14ac:dyDescent="0.2">
      <c r="A102" s="152">
        <v>1</v>
      </c>
      <c r="B102" s="24" t="s">
        <v>117</v>
      </c>
      <c r="C102" s="162">
        <v>6</v>
      </c>
      <c r="D102" s="162" t="s">
        <v>171</v>
      </c>
      <c r="E102" s="62"/>
      <c r="F102" s="162">
        <v>6</v>
      </c>
      <c r="G102" s="64"/>
      <c r="H102" s="162">
        <v>0</v>
      </c>
      <c r="I102" s="93">
        <f t="shared" si="13"/>
        <v>0</v>
      </c>
      <c r="J102" s="17" t="str">
        <f t="shared" si="14"/>
        <v>IGUAL</v>
      </c>
      <c r="K102" s="18"/>
      <c r="L102" s="157" t="s">
        <v>144</v>
      </c>
      <c r="M102" s="14" t="str">
        <f t="shared" si="15"/>
        <v>IGUAL</v>
      </c>
      <c r="N102" s="19" t="s">
        <v>2</v>
      </c>
      <c r="O102" s="19" t="s">
        <v>3</v>
      </c>
      <c r="P102" s="19" t="s">
        <v>4</v>
      </c>
      <c r="Q102" s="19" t="s">
        <v>5</v>
      </c>
      <c r="U102" s="23"/>
    </row>
    <row r="103" spans="1:21" s="14" customFormat="1" ht="10.5" customHeight="1" x14ac:dyDescent="0.2">
      <c r="A103" s="152">
        <v>1</v>
      </c>
      <c r="B103" s="24" t="s">
        <v>118</v>
      </c>
      <c r="C103" s="162">
        <v>7</v>
      </c>
      <c r="D103" s="162" t="s">
        <v>171</v>
      </c>
      <c r="E103" s="62"/>
      <c r="F103" s="162">
        <v>7</v>
      </c>
      <c r="G103" s="64"/>
      <c r="H103" s="162">
        <v>0</v>
      </c>
      <c r="I103" s="93">
        <f t="shared" si="13"/>
        <v>0</v>
      </c>
      <c r="J103" s="17" t="str">
        <f t="shared" si="14"/>
        <v>IGUAL</v>
      </c>
      <c r="K103" s="18"/>
      <c r="L103" s="157" t="s">
        <v>144</v>
      </c>
      <c r="M103" s="14" t="str">
        <f t="shared" si="15"/>
        <v>IGUAL</v>
      </c>
      <c r="N103" s="19" t="s">
        <v>2</v>
      </c>
      <c r="O103" s="19" t="s">
        <v>3</v>
      </c>
      <c r="P103" s="19" t="s">
        <v>4</v>
      </c>
      <c r="Q103" s="19" t="s">
        <v>5</v>
      </c>
      <c r="U103" s="23"/>
    </row>
    <row r="104" spans="1:21" s="14" customFormat="1" ht="10.5" customHeight="1" x14ac:dyDescent="0.2">
      <c r="A104" s="152">
        <v>1</v>
      </c>
      <c r="B104" s="24" t="s">
        <v>119</v>
      </c>
      <c r="C104" s="162">
        <v>8</v>
      </c>
      <c r="D104" s="162" t="s">
        <v>171</v>
      </c>
      <c r="E104" s="62"/>
      <c r="F104" s="162">
        <v>8</v>
      </c>
      <c r="G104" s="64"/>
      <c r="H104" s="162">
        <v>0</v>
      </c>
      <c r="I104" s="93">
        <f t="shared" si="13"/>
        <v>0</v>
      </c>
      <c r="J104" s="17" t="str">
        <f t="shared" si="14"/>
        <v>IGUAL</v>
      </c>
      <c r="K104" s="18"/>
      <c r="L104" s="157" t="s">
        <v>144</v>
      </c>
      <c r="M104" s="14" t="str">
        <f t="shared" si="15"/>
        <v>IGUAL</v>
      </c>
      <c r="N104" s="19" t="s">
        <v>2</v>
      </c>
      <c r="O104" s="19" t="s">
        <v>3</v>
      </c>
      <c r="P104" s="19" t="s">
        <v>4</v>
      </c>
      <c r="Q104" s="19" t="s">
        <v>5</v>
      </c>
      <c r="U104" s="23"/>
    </row>
    <row r="105" spans="1:21" s="14" customFormat="1" ht="10.5" customHeight="1" x14ac:dyDescent="0.2">
      <c r="A105" s="152">
        <v>1</v>
      </c>
      <c r="B105" s="24" t="s">
        <v>120</v>
      </c>
      <c r="C105" s="162">
        <v>9</v>
      </c>
      <c r="D105" s="162" t="s">
        <v>171</v>
      </c>
      <c r="E105" s="62"/>
      <c r="F105" s="162">
        <v>9</v>
      </c>
      <c r="G105" s="64"/>
      <c r="H105" s="162">
        <v>0</v>
      </c>
      <c r="I105" s="93">
        <f t="shared" si="13"/>
        <v>0</v>
      </c>
      <c r="J105" s="17" t="str">
        <f t="shared" si="14"/>
        <v>IGUAL</v>
      </c>
      <c r="K105" s="18"/>
      <c r="L105" s="157" t="s">
        <v>144</v>
      </c>
      <c r="M105" s="14" t="str">
        <f t="shared" si="15"/>
        <v>IGUAL</v>
      </c>
      <c r="N105" s="19" t="s">
        <v>2</v>
      </c>
      <c r="O105" s="19" t="s">
        <v>3</v>
      </c>
      <c r="P105" s="19" t="s">
        <v>4</v>
      </c>
      <c r="Q105" s="19" t="s">
        <v>5</v>
      </c>
      <c r="U105" s="23"/>
    </row>
    <row r="106" spans="1:21" s="14" customFormat="1" ht="10.5" customHeight="1" x14ac:dyDescent="0.2">
      <c r="A106" s="152">
        <v>1</v>
      </c>
      <c r="B106" s="24" t="s">
        <v>121</v>
      </c>
      <c r="C106" s="162">
        <v>10</v>
      </c>
      <c r="D106" s="162" t="s">
        <v>171</v>
      </c>
      <c r="E106" s="62"/>
      <c r="F106" s="162">
        <v>10</v>
      </c>
      <c r="G106" s="64"/>
      <c r="H106" s="162">
        <v>0</v>
      </c>
      <c r="I106" s="93">
        <f t="shared" si="13"/>
        <v>0</v>
      </c>
      <c r="J106" s="17" t="str">
        <f t="shared" si="14"/>
        <v>IGUAL</v>
      </c>
      <c r="K106" s="18"/>
      <c r="L106" s="157" t="s">
        <v>144</v>
      </c>
      <c r="M106" s="14" t="str">
        <f t="shared" si="15"/>
        <v>IGUAL</v>
      </c>
      <c r="N106" s="19" t="s">
        <v>2</v>
      </c>
      <c r="O106" s="19" t="s">
        <v>3</v>
      </c>
      <c r="P106" s="19" t="s">
        <v>4</v>
      </c>
      <c r="Q106" s="19" t="s">
        <v>5</v>
      </c>
      <c r="U106" s="23"/>
    </row>
    <row r="107" spans="1:21" s="14" customFormat="1" ht="10.5" customHeight="1" x14ac:dyDescent="0.2">
      <c r="A107" s="152">
        <v>1</v>
      </c>
      <c r="B107" s="24" t="s">
        <v>122</v>
      </c>
      <c r="C107" s="162">
        <v>11</v>
      </c>
      <c r="D107" s="162" t="s">
        <v>171</v>
      </c>
      <c r="E107" s="62"/>
      <c r="F107" s="162">
        <v>11</v>
      </c>
      <c r="G107" s="64"/>
      <c r="H107" s="162">
        <v>0</v>
      </c>
      <c r="I107" s="93">
        <f t="shared" si="13"/>
        <v>0</v>
      </c>
      <c r="J107" s="17" t="str">
        <f t="shared" si="14"/>
        <v>IGUAL</v>
      </c>
      <c r="K107" s="18"/>
      <c r="L107" s="157" t="s">
        <v>144</v>
      </c>
      <c r="M107" s="14" t="str">
        <f t="shared" si="15"/>
        <v>IGUAL</v>
      </c>
      <c r="N107" s="19" t="s">
        <v>2</v>
      </c>
      <c r="O107" s="19" t="s">
        <v>3</v>
      </c>
      <c r="P107" s="19" t="s">
        <v>4</v>
      </c>
      <c r="Q107" s="19" t="s">
        <v>5</v>
      </c>
      <c r="U107" s="23"/>
    </row>
    <row r="108" spans="1:21" s="14" customFormat="1" ht="10.5" customHeight="1" x14ac:dyDescent="0.2">
      <c r="A108" s="152">
        <v>1</v>
      </c>
      <c r="B108" s="24" t="s">
        <v>65</v>
      </c>
      <c r="C108" s="162">
        <v>12</v>
      </c>
      <c r="D108" s="162" t="s">
        <v>171</v>
      </c>
      <c r="E108" s="62"/>
      <c r="F108" s="162">
        <v>12</v>
      </c>
      <c r="G108" s="64"/>
      <c r="H108" s="162">
        <v>0</v>
      </c>
      <c r="I108" s="93">
        <f t="shared" si="13"/>
        <v>0</v>
      </c>
      <c r="J108" s="17" t="str">
        <f t="shared" si="14"/>
        <v>IGUAL</v>
      </c>
      <c r="K108" s="18"/>
      <c r="L108" s="157" t="s">
        <v>144</v>
      </c>
      <c r="M108" s="14" t="str">
        <f t="shared" si="15"/>
        <v>IGUAL</v>
      </c>
      <c r="N108" s="19" t="s">
        <v>2</v>
      </c>
      <c r="O108" s="19" t="s">
        <v>3</v>
      </c>
      <c r="P108" s="19" t="s">
        <v>4</v>
      </c>
      <c r="Q108" s="19" t="s">
        <v>5</v>
      </c>
      <c r="U108" s="23"/>
    </row>
    <row r="109" spans="1:21" s="14" customFormat="1" ht="10.5" customHeight="1" x14ac:dyDescent="0.2">
      <c r="A109" s="152">
        <v>1</v>
      </c>
      <c r="B109" s="24" t="s">
        <v>53</v>
      </c>
      <c r="C109" s="79" t="s">
        <v>143</v>
      </c>
      <c r="D109" s="16"/>
      <c r="E109" s="62"/>
      <c r="F109" s="79" t="s">
        <v>143</v>
      </c>
      <c r="G109" s="16"/>
      <c r="H109" s="62"/>
      <c r="I109" s="93"/>
      <c r="J109" s="17"/>
      <c r="K109" s="18"/>
      <c r="L109" s="157"/>
      <c r="N109" s="19"/>
      <c r="O109" s="19"/>
      <c r="P109" s="19"/>
      <c r="Q109" s="19"/>
      <c r="U109" s="23"/>
    </row>
    <row r="110" spans="1:21" s="14" customFormat="1" ht="10.5" customHeight="1" x14ac:dyDescent="0.2">
      <c r="A110" s="152">
        <v>1</v>
      </c>
      <c r="B110" s="24" t="s">
        <v>115</v>
      </c>
      <c r="C110" s="160">
        <v>5</v>
      </c>
      <c r="D110" s="16"/>
      <c r="E110" s="62"/>
      <c r="F110" s="160">
        <v>5</v>
      </c>
      <c r="G110" s="16"/>
      <c r="H110" s="62"/>
      <c r="I110" s="93">
        <f t="shared" ref="I110:I118" si="16">IF(C110=R110,0,(+F110-C110)/+C110)</f>
        <v>0</v>
      </c>
      <c r="J110" s="17" t="str">
        <f t="shared" ref="J110:J118" si="17">M110</f>
        <v>IGUAL</v>
      </c>
      <c r="K110" s="18"/>
      <c r="L110" s="157" t="s">
        <v>144</v>
      </c>
      <c r="M110" s="14" t="str">
        <f t="shared" ref="M110:M118" si="18">IF(C110=R110,Q110,IF(F110=C110,N110,IF(F110&gt;C110,O110,IF(F110&lt;C110,P110,Q110))))</f>
        <v>IGUAL</v>
      </c>
      <c r="N110" s="19" t="s">
        <v>2</v>
      </c>
      <c r="O110" s="19" t="s">
        <v>3</v>
      </c>
      <c r="P110" s="19" t="s">
        <v>4</v>
      </c>
      <c r="Q110" s="19" t="s">
        <v>5</v>
      </c>
      <c r="U110" s="23"/>
    </row>
    <row r="111" spans="1:21" s="14" customFormat="1" ht="10.5" customHeight="1" x14ac:dyDescent="0.2">
      <c r="A111" s="152">
        <v>1</v>
      </c>
      <c r="B111" s="24" t="s">
        <v>116</v>
      </c>
      <c r="C111" s="162">
        <v>6</v>
      </c>
      <c r="D111" s="16"/>
      <c r="E111" s="62"/>
      <c r="F111" s="162">
        <v>6</v>
      </c>
      <c r="G111" s="16"/>
      <c r="H111" s="62"/>
      <c r="I111" s="93">
        <f t="shared" si="16"/>
        <v>0</v>
      </c>
      <c r="J111" s="17" t="str">
        <f t="shared" si="17"/>
        <v>IGUAL</v>
      </c>
      <c r="K111" s="18"/>
      <c r="L111" s="157" t="s">
        <v>144</v>
      </c>
      <c r="M111" s="14" t="str">
        <f t="shared" si="18"/>
        <v>IGUAL</v>
      </c>
      <c r="N111" s="19" t="s">
        <v>2</v>
      </c>
      <c r="O111" s="19" t="s">
        <v>3</v>
      </c>
      <c r="P111" s="19" t="s">
        <v>4</v>
      </c>
      <c r="Q111" s="19" t="s">
        <v>5</v>
      </c>
      <c r="U111" s="23"/>
    </row>
    <row r="112" spans="1:21" s="14" customFormat="1" ht="10.5" customHeight="1" x14ac:dyDescent="0.2">
      <c r="A112" s="152">
        <v>1</v>
      </c>
      <c r="B112" s="24" t="s">
        <v>117</v>
      </c>
      <c r="C112" s="162">
        <v>7</v>
      </c>
      <c r="D112" s="16"/>
      <c r="E112" s="62"/>
      <c r="F112" s="162">
        <v>7</v>
      </c>
      <c r="G112" s="16"/>
      <c r="H112" s="62"/>
      <c r="I112" s="93">
        <f t="shared" si="16"/>
        <v>0</v>
      </c>
      <c r="J112" s="17" t="str">
        <f t="shared" si="17"/>
        <v>IGUAL</v>
      </c>
      <c r="K112" s="18"/>
      <c r="L112" s="157" t="s">
        <v>144</v>
      </c>
      <c r="M112" s="14" t="str">
        <f t="shared" si="18"/>
        <v>IGUAL</v>
      </c>
      <c r="N112" s="19" t="s">
        <v>2</v>
      </c>
      <c r="O112" s="19" t="s">
        <v>3</v>
      </c>
      <c r="P112" s="19" t="s">
        <v>4</v>
      </c>
      <c r="Q112" s="19" t="s">
        <v>5</v>
      </c>
      <c r="U112" s="23"/>
    </row>
    <row r="113" spans="1:21" s="14" customFormat="1" ht="10.5" customHeight="1" x14ac:dyDescent="0.2">
      <c r="A113" s="152">
        <v>1</v>
      </c>
      <c r="B113" s="24" t="s">
        <v>118</v>
      </c>
      <c r="C113" s="162">
        <v>8</v>
      </c>
      <c r="D113" s="16"/>
      <c r="E113" s="62"/>
      <c r="F113" s="162">
        <v>8</v>
      </c>
      <c r="G113" s="16"/>
      <c r="H113" s="62"/>
      <c r="I113" s="93">
        <f t="shared" si="16"/>
        <v>0</v>
      </c>
      <c r="J113" s="17" t="str">
        <f t="shared" si="17"/>
        <v>IGUAL</v>
      </c>
      <c r="K113" s="18"/>
      <c r="L113" s="157" t="s">
        <v>144</v>
      </c>
      <c r="M113" s="14" t="str">
        <f t="shared" si="18"/>
        <v>IGUAL</v>
      </c>
      <c r="N113" s="19" t="s">
        <v>2</v>
      </c>
      <c r="O113" s="19" t="s">
        <v>3</v>
      </c>
      <c r="P113" s="19" t="s">
        <v>4</v>
      </c>
      <c r="Q113" s="19" t="s">
        <v>5</v>
      </c>
      <c r="U113" s="23"/>
    </row>
    <row r="114" spans="1:21" s="14" customFormat="1" ht="10.5" customHeight="1" x14ac:dyDescent="0.2">
      <c r="A114" s="152">
        <v>1</v>
      </c>
      <c r="B114" s="24" t="s">
        <v>119</v>
      </c>
      <c r="C114" s="162">
        <v>9</v>
      </c>
      <c r="D114" s="16"/>
      <c r="E114" s="62"/>
      <c r="F114" s="162">
        <v>9</v>
      </c>
      <c r="G114" s="16"/>
      <c r="H114" s="62"/>
      <c r="I114" s="93">
        <f t="shared" si="16"/>
        <v>0</v>
      </c>
      <c r="J114" s="17" t="str">
        <f t="shared" si="17"/>
        <v>IGUAL</v>
      </c>
      <c r="K114" s="18"/>
      <c r="L114" s="157" t="s">
        <v>144</v>
      </c>
      <c r="M114" s="14" t="str">
        <f t="shared" si="18"/>
        <v>IGUAL</v>
      </c>
      <c r="N114" s="19" t="s">
        <v>2</v>
      </c>
      <c r="O114" s="19" t="s">
        <v>3</v>
      </c>
      <c r="P114" s="19" t="s">
        <v>4</v>
      </c>
      <c r="Q114" s="19" t="s">
        <v>5</v>
      </c>
      <c r="U114" s="23"/>
    </row>
    <row r="115" spans="1:21" s="14" customFormat="1" ht="10.5" customHeight="1" x14ac:dyDescent="0.2">
      <c r="A115" s="152">
        <v>1</v>
      </c>
      <c r="B115" s="24" t="s">
        <v>120</v>
      </c>
      <c r="C115" s="162">
        <v>10</v>
      </c>
      <c r="D115" s="16"/>
      <c r="E115" s="62"/>
      <c r="F115" s="162">
        <v>10</v>
      </c>
      <c r="G115" s="16"/>
      <c r="H115" s="62"/>
      <c r="I115" s="93">
        <f t="shared" si="16"/>
        <v>0</v>
      </c>
      <c r="J115" s="17" t="str">
        <f t="shared" si="17"/>
        <v>IGUAL</v>
      </c>
      <c r="K115" s="18"/>
      <c r="L115" s="157" t="s">
        <v>144</v>
      </c>
      <c r="M115" s="14" t="str">
        <f t="shared" si="18"/>
        <v>IGUAL</v>
      </c>
      <c r="N115" s="19" t="s">
        <v>2</v>
      </c>
      <c r="O115" s="19" t="s">
        <v>3</v>
      </c>
      <c r="P115" s="19" t="s">
        <v>4</v>
      </c>
      <c r="Q115" s="19" t="s">
        <v>5</v>
      </c>
      <c r="U115" s="23"/>
    </row>
    <row r="116" spans="1:21" s="14" customFormat="1" ht="10.5" customHeight="1" x14ac:dyDescent="0.2">
      <c r="A116" s="152">
        <v>1</v>
      </c>
      <c r="B116" s="24" t="s">
        <v>121</v>
      </c>
      <c r="C116" s="162">
        <v>11</v>
      </c>
      <c r="D116" s="16"/>
      <c r="E116" s="62"/>
      <c r="F116" s="162">
        <v>11</v>
      </c>
      <c r="G116" s="16"/>
      <c r="H116" s="62"/>
      <c r="I116" s="93">
        <f t="shared" si="16"/>
        <v>0</v>
      </c>
      <c r="J116" s="17" t="str">
        <f t="shared" si="17"/>
        <v>IGUAL</v>
      </c>
      <c r="K116" s="18"/>
      <c r="L116" s="157" t="s">
        <v>144</v>
      </c>
      <c r="M116" s="14" t="str">
        <f t="shared" si="18"/>
        <v>IGUAL</v>
      </c>
      <c r="N116" s="19" t="s">
        <v>2</v>
      </c>
      <c r="O116" s="19" t="s">
        <v>3</v>
      </c>
      <c r="P116" s="19" t="s">
        <v>4</v>
      </c>
      <c r="Q116" s="19" t="s">
        <v>5</v>
      </c>
      <c r="U116" s="23"/>
    </row>
    <row r="117" spans="1:21" s="14" customFormat="1" ht="10.5" customHeight="1" x14ac:dyDescent="0.2">
      <c r="A117" s="152">
        <v>1</v>
      </c>
      <c r="B117" s="24" t="s">
        <v>122</v>
      </c>
      <c r="C117" s="162">
        <v>12</v>
      </c>
      <c r="D117" s="16"/>
      <c r="E117" s="62"/>
      <c r="F117" s="162">
        <v>12</v>
      </c>
      <c r="G117" s="16"/>
      <c r="H117" s="62"/>
      <c r="I117" s="93">
        <f t="shared" si="16"/>
        <v>0</v>
      </c>
      <c r="J117" s="17" t="str">
        <f t="shared" si="17"/>
        <v>IGUAL</v>
      </c>
      <c r="K117" s="18"/>
      <c r="L117" s="157" t="s">
        <v>144</v>
      </c>
      <c r="M117" s="14" t="str">
        <f t="shared" si="18"/>
        <v>IGUAL</v>
      </c>
      <c r="N117" s="19" t="s">
        <v>2</v>
      </c>
      <c r="O117" s="19" t="s">
        <v>3</v>
      </c>
      <c r="P117" s="19" t="s">
        <v>4</v>
      </c>
      <c r="Q117" s="19" t="s">
        <v>5</v>
      </c>
      <c r="U117" s="23"/>
    </row>
    <row r="118" spans="1:21" s="14" customFormat="1" ht="10.5" customHeight="1" x14ac:dyDescent="0.2">
      <c r="A118" s="152">
        <v>1</v>
      </c>
      <c r="B118" s="24" t="s">
        <v>65</v>
      </c>
      <c r="C118" s="162">
        <v>13</v>
      </c>
      <c r="D118" s="16"/>
      <c r="E118" s="62"/>
      <c r="F118" s="162">
        <v>13</v>
      </c>
      <c r="G118" s="16"/>
      <c r="H118" s="62"/>
      <c r="I118" s="93">
        <f t="shared" si="16"/>
        <v>0</v>
      </c>
      <c r="J118" s="17" t="str">
        <f t="shared" si="17"/>
        <v>IGUAL</v>
      </c>
      <c r="K118" s="18"/>
      <c r="L118" s="157" t="s">
        <v>144</v>
      </c>
      <c r="M118" s="14" t="str">
        <f t="shared" si="18"/>
        <v>IGUAL</v>
      </c>
      <c r="N118" s="19" t="s">
        <v>2</v>
      </c>
      <c r="O118" s="19" t="s">
        <v>3</v>
      </c>
      <c r="P118" s="19" t="s">
        <v>4</v>
      </c>
      <c r="Q118" s="19" t="s">
        <v>5</v>
      </c>
      <c r="U118" s="23"/>
    </row>
    <row r="119" spans="1:21" s="14" customFormat="1" ht="10.5" customHeight="1" x14ac:dyDescent="0.2">
      <c r="A119" s="152">
        <v>1</v>
      </c>
      <c r="B119" s="24" t="s">
        <v>54</v>
      </c>
      <c r="C119" s="79" t="s">
        <v>143</v>
      </c>
      <c r="D119" s="16"/>
      <c r="E119" s="62"/>
      <c r="F119" s="79" t="s">
        <v>143</v>
      </c>
      <c r="G119" s="16"/>
      <c r="H119" s="62"/>
      <c r="I119" s="93"/>
      <c r="J119" s="17"/>
      <c r="K119" s="18"/>
      <c r="L119" s="157"/>
      <c r="N119" s="19"/>
      <c r="O119" s="19"/>
      <c r="P119" s="19"/>
      <c r="Q119" s="19"/>
      <c r="U119" s="23"/>
    </row>
    <row r="120" spans="1:21" s="14" customFormat="1" ht="10.5" customHeight="1" x14ac:dyDescent="0.2">
      <c r="A120" s="152">
        <v>1</v>
      </c>
      <c r="B120" s="24" t="s">
        <v>123</v>
      </c>
      <c r="C120" s="160">
        <v>6</v>
      </c>
      <c r="D120" s="16"/>
      <c r="E120" s="62"/>
      <c r="F120" s="160">
        <v>6</v>
      </c>
      <c r="G120" s="16"/>
      <c r="H120" s="62"/>
      <c r="I120" s="93">
        <f t="shared" ref="I120:I125" si="19">IF(C120=R120,0,(+F120-C120)/+C120)</f>
        <v>0</v>
      </c>
      <c r="J120" s="17" t="str">
        <f t="shared" ref="J120:J125" si="20">M120</f>
        <v>IGUAL</v>
      </c>
      <c r="K120" s="18"/>
      <c r="L120" s="157" t="s">
        <v>144</v>
      </c>
      <c r="M120" s="14" t="str">
        <f t="shared" ref="M120:M125" si="21">IF(C120=R120,Q120,IF(F120=C120,N120,IF(F120&gt;C120,O120,IF(F120&lt;C120,P120,Q120))))</f>
        <v>IGUAL</v>
      </c>
      <c r="N120" s="19" t="s">
        <v>2</v>
      </c>
      <c r="O120" s="19" t="s">
        <v>3</v>
      </c>
      <c r="P120" s="19" t="s">
        <v>4</v>
      </c>
      <c r="Q120" s="19" t="s">
        <v>5</v>
      </c>
      <c r="U120" s="23"/>
    </row>
    <row r="121" spans="1:21" s="14" customFormat="1" ht="10.5" customHeight="1" x14ac:dyDescent="0.2">
      <c r="A121" s="152">
        <v>1</v>
      </c>
      <c r="B121" s="24" t="s">
        <v>121</v>
      </c>
      <c r="C121" s="162">
        <v>7</v>
      </c>
      <c r="D121" s="16"/>
      <c r="E121" s="62"/>
      <c r="F121" s="162">
        <v>7</v>
      </c>
      <c r="G121" s="16"/>
      <c r="H121" s="62"/>
      <c r="I121" s="93">
        <f t="shared" si="19"/>
        <v>0</v>
      </c>
      <c r="J121" s="17" t="str">
        <f t="shared" si="20"/>
        <v>IGUAL</v>
      </c>
      <c r="K121" s="18"/>
      <c r="L121" s="157" t="s">
        <v>144</v>
      </c>
      <c r="M121" s="14" t="str">
        <f t="shared" si="21"/>
        <v>IGUAL</v>
      </c>
      <c r="N121" s="19" t="s">
        <v>2</v>
      </c>
      <c r="O121" s="19" t="s">
        <v>3</v>
      </c>
      <c r="P121" s="19" t="s">
        <v>4</v>
      </c>
      <c r="Q121" s="19" t="s">
        <v>5</v>
      </c>
      <c r="U121" s="23"/>
    </row>
    <row r="122" spans="1:21" s="14" customFormat="1" ht="10.5" customHeight="1" x14ac:dyDescent="0.2">
      <c r="A122" s="152">
        <v>1</v>
      </c>
      <c r="B122" s="24" t="s">
        <v>122</v>
      </c>
      <c r="C122" s="162">
        <v>8</v>
      </c>
      <c r="D122" s="16"/>
      <c r="E122" s="62"/>
      <c r="F122" s="162">
        <v>8</v>
      </c>
      <c r="G122" s="16"/>
      <c r="H122" s="62"/>
      <c r="I122" s="93">
        <f t="shared" si="19"/>
        <v>0</v>
      </c>
      <c r="J122" s="17" t="str">
        <f t="shared" si="20"/>
        <v>IGUAL</v>
      </c>
      <c r="K122" s="18"/>
      <c r="L122" s="157" t="s">
        <v>144</v>
      </c>
      <c r="M122" s="14" t="str">
        <f t="shared" si="21"/>
        <v>IGUAL</v>
      </c>
      <c r="N122" s="19" t="s">
        <v>2</v>
      </c>
      <c r="O122" s="19" t="s">
        <v>3</v>
      </c>
      <c r="P122" s="19" t="s">
        <v>4</v>
      </c>
      <c r="Q122" s="19" t="s">
        <v>5</v>
      </c>
      <c r="U122" s="23"/>
    </row>
    <row r="123" spans="1:21" s="14" customFormat="1" ht="10.5" customHeight="1" x14ac:dyDescent="0.2">
      <c r="A123" s="152">
        <v>1</v>
      </c>
      <c r="B123" s="24" t="s">
        <v>124</v>
      </c>
      <c r="C123" s="162">
        <v>9</v>
      </c>
      <c r="D123" s="16"/>
      <c r="E123" s="62"/>
      <c r="F123" s="162">
        <v>9</v>
      </c>
      <c r="G123" s="16"/>
      <c r="H123" s="62"/>
      <c r="I123" s="93">
        <f t="shared" si="19"/>
        <v>0</v>
      </c>
      <c r="J123" s="17" t="str">
        <f t="shared" si="20"/>
        <v>IGUAL</v>
      </c>
      <c r="K123" s="18"/>
      <c r="L123" s="157" t="s">
        <v>144</v>
      </c>
      <c r="M123" s="14" t="str">
        <f t="shared" si="21"/>
        <v>IGUAL</v>
      </c>
      <c r="N123" s="19" t="s">
        <v>2</v>
      </c>
      <c r="O123" s="19" t="s">
        <v>3</v>
      </c>
      <c r="P123" s="19" t="s">
        <v>4</v>
      </c>
      <c r="Q123" s="19" t="s">
        <v>5</v>
      </c>
      <c r="U123" s="23"/>
    </row>
    <row r="124" spans="1:21" s="14" customFormat="1" ht="10.5" customHeight="1" x14ac:dyDescent="0.2">
      <c r="A124" s="152">
        <v>1</v>
      </c>
      <c r="B124" s="24" t="s">
        <v>125</v>
      </c>
      <c r="C124" s="162">
        <v>10</v>
      </c>
      <c r="D124" s="16"/>
      <c r="E124" s="62"/>
      <c r="F124" s="162">
        <v>10</v>
      </c>
      <c r="G124" s="16"/>
      <c r="H124" s="62"/>
      <c r="I124" s="93">
        <f t="shared" si="19"/>
        <v>0</v>
      </c>
      <c r="J124" s="17" t="str">
        <f t="shared" si="20"/>
        <v>IGUAL</v>
      </c>
      <c r="K124" s="18"/>
      <c r="L124" s="157" t="s">
        <v>144</v>
      </c>
      <c r="M124" s="14" t="str">
        <f t="shared" si="21"/>
        <v>IGUAL</v>
      </c>
      <c r="N124" s="19" t="s">
        <v>2</v>
      </c>
      <c r="O124" s="19" t="s">
        <v>3</v>
      </c>
      <c r="P124" s="19" t="s">
        <v>4</v>
      </c>
      <c r="Q124" s="19" t="s">
        <v>5</v>
      </c>
      <c r="U124" s="23"/>
    </row>
    <row r="125" spans="1:21" s="14" customFormat="1" ht="10.5" customHeight="1" x14ac:dyDescent="0.2">
      <c r="A125" s="152">
        <v>1</v>
      </c>
      <c r="B125" s="24" t="s">
        <v>126</v>
      </c>
      <c r="C125" s="162">
        <v>11</v>
      </c>
      <c r="D125" s="16"/>
      <c r="E125" s="62"/>
      <c r="F125" s="162">
        <v>11</v>
      </c>
      <c r="G125" s="16"/>
      <c r="H125" s="62"/>
      <c r="I125" s="93">
        <f t="shared" si="19"/>
        <v>0</v>
      </c>
      <c r="J125" s="17" t="str">
        <f t="shared" si="20"/>
        <v>IGUAL</v>
      </c>
      <c r="K125" s="18"/>
      <c r="L125" s="157" t="s">
        <v>144</v>
      </c>
      <c r="M125" s="14" t="str">
        <f t="shared" si="21"/>
        <v>IGUAL</v>
      </c>
      <c r="N125" s="19" t="s">
        <v>2</v>
      </c>
      <c r="O125" s="19" t="s">
        <v>3</v>
      </c>
      <c r="P125" s="19" t="s">
        <v>4</v>
      </c>
      <c r="Q125" s="19" t="s">
        <v>5</v>
      </c>
      <c r="U125" s="23"/>
    </row>
    <row r="126" spans="1:21" s="14" customFormat="1" ht="10.5" customHeight="1" x14ac:dyDescent="0.2">
      <c r="A126" s="152">
        <v>1</v>
      </c>
      <c r="B126" s="24" t="s">
        <v>97</v>
      </c>
      <c r="C126" s="64"/>
      <c r="D126" s="16"/>
      <c r="E126" s="62"/>
      <c r="F126" s="64"/>
      <c r="G126" s="16"/>
      <c r="H126" s="62"/>
      <c r="I126" s="93"/>
      <c r="J126" s="17" t="s">
        <v>171</v>
      </c>
      <c r="K126" s="18"/>
      <c r="L126" s="157" t="s">
        <v>145</v>
      </c>
      <c r="M126" s="14" t="str">
        <f>IF(D126=R126,Q126,IF(G126=D126,N126,IF(G126&gt;D126,O126,IF(G126&lt;D126,P126,Q126))))</f>
        <v>NUEVO</v>
      </c>
      <c r="N126" s="19" t="s">
        <v>2</v>
      </c>
      <c r="O126" s="19" t="s">
        <v>3</v>
      </c>
      <c r="P126" s="19" t="s">
        <v>4</v>
      </c>
      <c r="Q126" s="19" t="s">
        <v>5</v>
      </c>
      <c r="U126" s="23"/>
    </row>
    <row r="127" spans="1:21" s="14" customFormat="1" ht="10.5" customHeight="1" x14ac:dyDescent="0.25">
      <c r="A127" s="152">
        <v>1</v>
      </c>
      <c r="B127" s="24" t="s">
        <v>98</v>
      </c>
      <c r="C127" s="64"/>
      <c r="D127" s="16"/>
      <c r="E127" s="62"/>
      <c r="F127" s="64"/>
      <c r="G127" s="16"/>
      <c r="H127" s="62"/>
      <c r="I127" s="93" t="s">
        <v>171</v>
      </c>
      <c r="J127" s="17" t="s">
        <v>171</v>
      </c>
      <c r="K127" s="18"/>
      <c r="L127" s="157" t="s">
        <v>145</v>
      </c>
      <c r="M127" s="14" t="str">
        <f>IF(D127=R127,Q127,IF(G127=D127,N127,IF(G127&gt;D127,O127,IF(G127&lt;D127,P127,Q127))))</f>
        <v>NUEVO</v>
      </c>
      <c r="N127" s="19" t="s">
        <v>2</v>
      </c>
      <c r="O127" s="19" t="s">
        <v>3</v>
      </c>
      <c r="P127" s="19" t="s">
        <v>4</v>
      </c>
      <c r="Q127" s="19" t="s">
        <v>5</v>
      </c>
      <c r="R127"/>
      <c r="S127"/>
      <c r="U127" s="23"/>
    </row>
    <row r="128" spans="1:21" customFormat="1" ht="10.5" customHeight="1" x14ac:dyDescent="0.25">
      <c r="A128" s="152">
        <v>1</v>
      </c>
      <c r="B128" s="24" t="s">
        <v>102</v>
      </c>
      <c r="C128" s="164">
        <v>0.1</v>
      </c>
      <c r="D128" s="16"/>
      <c r="E128" s="62" t="s">
        <v>171</v>
      </c>
      <c r="F128" s="164">
        <v>0.1</v>
      </c>
      <c r="G128" s="16"/>
      <c r="H128" s="62" t="s">
        <v>171</v>
      </c>
      <c r="I128" s="93">
        <f>IF(C128=R128,0,(+F128-C128)/+C128)</f>
        <v>0</v>
      </c>
      <c r="J128" s="17" t="str">
        <f>M128</f>
        <v>IGUAL</v>
      </c>
      <c r="K128" s="26"/>
      <c r="L128" s="157" t="s">
        <v>144</v>
      </c>
      <c r="M128" s="14" t="str">
        <f>IF(C128=R128,Q128,IF(F128=C128,N128,IF(F128&gt;C128,O128,IF(F128&lt;C128,P128,Q128))))</f>
        <v>IGUAL</v>
      </c>
      <c r="N128" s="19" t="s">
        <v>2</v>
      </c>
      <c r="O128" s="19" t="s">
        <v>3</v>
      </c>
      <c r="P128" s="19" t="s">
        <v>4</v>
      </c>
      <c r="Q128" s="19" t="s">
        <v>5</v>
      </c>
    </row>
    <row r="129" spans="1:21" s="14" customFormat="1" ht="10.5" customHeight="1" x14ac:dyDescent="0.2">
      <c r="A129" s="152">
        <v>1</v>
      </c>
      <c r="B129" s="24" t="s">
        <v>96</v>
      </c>
      <c r="C129" s="61">
        <v>0.5</v>
      </c>
      <c r="D129" s="16"/>
      <c r="E129" s="62"/>
      <c r="F129" s="61">
        <v>0.5</v>
      </c>
      <c r="G129" s="16"/>
      <c r="H129" s="62"/>
      <c r="I129" s="93">
        <f>IF(C129=R129,0,(+F129-C129)/+C129)</f>
        <v>0</v>
      </c>
      <c r="J129" s="17" t="str">
        <f t="shared" ref="J129" si="22">M129</f>
        <v>IGUAL</v>
      </c>
      <c r="K129" s="18"/>
      <c r="L129" s="157" t="s">
        <v>144</v>
      </c>
      <c r="M129" s="14" t="str">
        <f>IF(C129=R129,Q129,IF(F129=C129,N129,IF(F129&gt;C129,O129,IF(F129&lt;C129,P129,Q129))))</f>
        <v>IGUAL</v>
      </c>
      <c r="N129" s="19" t="s">
        <v>2</v>
      </c>
      <c r="O129" s="19" t="s">
        <v>3</v>
      </c>
      <c r="P129" s="19" t="s">
        <v>4</v>
      </c>
      <c r="Q129" s="19" t="s">
        <v>5</v>
      </c>
      <c r="U129" s="23"/>
    </row>
    <row r="130" spans="1:21" s="14" customFormat="1" ht="18" customHeight="1" x14ac:dyDescent="0.2">
      <c r="A130" s="152">
        <v>1</v>
      </c>
      <c r="B130" s="165" t="s">
        <v>172</v>
      </c>
      <c r="C130" s="61">
        <v>0</v>
      </c>
      <c r="D130" s="16">
        <v>1</v>
      </c>
      <c r="E130" s="62"/>
      <c r="F130" s="61">
        <v>0</v>
      </c>
      <c r="G130" s="16">
        <v>1</v>
      </c>
      <c r="H130" s="62" t="s">
        <v>171</v>
      </c>
      <c r="I130" s="93">
        <f>IF(C130=R130,0,(+F130-C130)/+C130)</f>
        <v>0</v>
      </c>
      <c r="J130" s="17" t="s">
        <v>2</v>
      </c>
      <c r="K130" s="18"/>
      <c r="L130" s="157" t="s">
        <v>144</v>
      </c>
      <c r="M130" s="14" t="str">
        <f t="shared" ref="M130:M186" si="23">IF(C130=R130,Q130,IF(F130=C130,N130,IF(F130&gt;C130,O130,IF(F130&lt;C130,P130,Q130))))</f>
        <v>NUEVO</v>
      </c>
      <c r="N130" s="19" t="s">
        <v>2</v>
      </c>
      <c r="O130" s="19" t="s">
        <v>3</v>
      </c>
      <c r="P130" s="19" t="s">
        <v>4</v>
      </c>
      <c r="Q130" s="19" t="s">
        <v>5</v>
      </c>
      <c r="U130" s="23"/>
    </row>
    <row r="131" spans="1:21" s="14" customFormat="1" ht="10.5" customHeight="1" x14ac:dyDescent="0.2">
      <c r="A131" s="152">
        <v>1</v>
      </c>
      <c r="B131" s="166" t="s">
        <v>185</v>
      </c>
      <c r="C131" s="61">
        <v>0.35</v>
      </c>
      <c r="D131" s="16"/>
      <c r="E131" s="62"/>
      <c r="F131" s="61">
        <v>0.35</v>
      </c>
      <c r="G131" s="16"/>
      <c r="H131" s="62"/>
      <c r="I131" s="93">
        <f t="shared" ref="I131:I186" si="24">IF(C131=R131,0,(+F131-C131)/+C131)</f>
        <v>0</v>
      </c>
      <c r="J131" s="17" t="str">
        <f t="shared" ref="J131:J158" si="25">M131</f>
        <v>IGUAL</v>
      </c>
      <c r="K131" s="18"/>
      <c r="L131" s="157" t="s">
        <v>144</v>
      </c>
      <c r="M131" s="14" t="str">
        <f t="shared" si="23"/>
        <v>IGUAL</v>
      </c>
      <c r="N131" s="19" t="s">
        <v>2</v>
      </c>
      <c r="O131" s="19" t="s">
        <v>3</v>
      </c>
      <c r="P131" s="19" t="s">
        <v>4</v>
      </c>
      <c r="Q131" s="19" t="s">
        <v>5</v>
      </c>
      <c r="U131" s="23"/>
    </row>
    <row r="132" spans="1:21" s="14" customFormat="1" ht="10.5" customHeight="1" x14ac:dyDescent="0.2">
      <c r="A132" s="152">
        <v>1</v>
      </c>
      <c r="B132" s="167" t="s">
        <v>186</v>
      </c>
      <c r="C132" s="61" t="s">
        <v>171</v>
      </c>
      <c r="D132" s="16"/>
      <c r="E132" s="62" t="s">
        <v>171</v>
      </c>
      <c r="F132" s="61" t="s">
        <v>171</v>
      </c>
      <c r="G132" s="16" t="s">
        <v>171</v>
      </c>
      <c r="H132" s="62"/>
      <c r="I132" s="93">
        <v>0</v>
      </c>
      <c r="J132" s="17" t="str">
        <f t="shared" si="25"/>
        <v>IGUAL</v>
      </c>
      <c r="K132" s="18"/>
      <c r="L132" s="157" t="s">
        <v>144</v>
      </c>
      <c r="M132" s="14" t="str">
        <f t="shared" si="23"/>
        <v>IGUAL</v>
      </c>
      <c r="N132" s="19" t="s">
        <v>2</v>
      </c>
      <c r="O132" s="19" t="s">
        <v>3</v>
      </c>
      <c r="P132" s="19" t="s">
        <v>4</v>
      </c>
      <c r="Q132" s="19" t="s">
        <v>5</v>
      </c>
      <c r="U132" s="23"/>
    </row>
    <row r="133" spans="1:21" s="14" customFormat="1" ht="11.4" customHeight="1" x14ac:dyDescent="0.2">
      <c r="A133" s="152">
        <v>1</v>
      </c>
      <c r="B133" s="166" t="s">
        <v>187</v>
      </c>
      <c r="C133" s="61" t="s">
        <v>216</v>
      </c>
      <c r="D133" s="16"/>
      <c r="E133" s="62"/>
      <c r="F133" s="61" t="s">
        <v>216</v>
      </c>
      <c r="G133" s="16"/>
      <c r="H133" s="62"/>
      <c r="I133" s="93">
        <v>0</v>
      </c>
      <c r="J133" s="17" t="str">
        <f t="shared" si="25"/>
        <v>IGUAL</v>
      </c>
      <c r="K133" s="18"/>
      <c r="L133" s="157" t="s">
        <v>144</v>
      </c>
      <c r="M133" s="14" t="str">
        <f t="shared" si="23"/>
        <v>IGUAL</v>
      </c>
      <c r="N133" s="19" t="s">
        <v>2</v>
      </c>
      <c r="O133" s="19" t="s">
        <v>3</v>
      </c>
      <c r="P133" s="19" t="s">
        <v>4</v>
      </c>
      <c r="Q133" s="19" t="s">
        <v>5</v>
      </c>
      <c r="U133" s="23"/>
    </row>
    <row r="134" spans="1:21" s="14" customFormat="1" ht="21" customHeight="1" x14ac:dyDescent="0.2">
      <c r="A134" s="152">
        <v>1</v>
      </c>
      <c r="B134" s="166" t="s">
        <v>188</v>
      </c>
      <c r="C134" s="61"/>
      <c r="D134" s="16"/>
      <c r="E134" s="62"/>
      <c r="F134" s="61"/>
      <c r="G134" s="16"/>
      <c r="H134" s="62"/>
      <c r="I134" s="93"/>
      <c r="J134" s="17"/>
      <c r="K134" s="18"/>
      <c r="L134" s="157" t="s">
        <v>136</v>
      </c>
      <c r="M134" s="14" t="str">
        <f t="shared" ref="M134" si="26">IF(E134=R134,Q134,IF(H134=E134,N134,IF(H134&gt;E134,O134,IF(H134&lt;E134,P134,Q134))))</f>
        <v>NUEVO</v>
      </c>
      <c r="N134" s="19" t="s">
        <v>2</v>
      </c>
      <c r="O134" s="19" t="s">
        <v>3</v>
      </c>
      <c r="P134" s="19" t="s">
        <v>4</v>
      </c>
      <c r="Q134" s="19" t="s">
        <v>5</v>
      </c>
      <c r="U134" s="23"/>
    </row>
    <row r="135" spans="1:21" s="14" customFormat="1" ht="10.5" customHeight="1" x14ac:dyDescent="0.2">
      <c r="A135" s="152">
        <v>1</v>
      </c>
      <c r="B135" s="167" t="s">
        <v>173</v>
      </c>
      <c r="C135" s="61"/>
      <c r="D135" s="16">
        <v>5</v>
      </c>
      <c r="E135" s="62"/>
      <c r="F135" s="61"/>
      <c r="G135" s="16">
        <v>5</v>
      </c>
      <c r="H135" s="62"/>
      <c r="I135" s="93">
        <f t="shared" si="24"/>
        <v>0</v>
      </c>
      <c r="J135" s="17" t="s">
        <v>2</v>
      </c>
      <c r="K135" s="18"/>
      <c r="L135" s="157" t="s">
        <v>144</v>
      </c>
      <c r="M135" s="14" t="str">
        <f t="shared" si="23"/>
        <v>NUEVO</v>
      </c>
      <c r="N135" s="19" t="s">
        <v>2</v>
      </c>
      <c r="O135" s="19" t="s">
        <v>3</v>
      </c>
      <c r="P135" s="19" t="s">
        <v>4</v>
      </c>
      <c r="Q135" s="19" t="s">
        <v>5</v>
      </c>
      <c r="U135" s="23"/>
    </row>
    <row r="136" spans="1:21" s="14" customFormat="1" ht="10.5" customHeight="1" x14ac:dyDescent="0.2">
      <c r="A136" s="152">
        <v>1</v>
      </c>
      <c r="B136" s="167" t="s">
        <v>174</v>
      </c>
      <c r="C136" s="61"/>
      <c r="D136" s="16">
        <v>5</v>
      </c>
      <c r="E136" s="62"/>
      <c r="F136" s="61"/>
      <c r="G136" s="16">
        <v>5</v>
      </c>
      <c r="H136" s="62"/>
      <c r="I136" s="93">
        <f t="shared" si="24"/>
        <v>0</v>
      </c>
      <c r="J136" s="17" t="s">
        <v>2</v>
      </c>
      <c r="K136" s="18"/>
      <c r="L136" s="157" t="s">
        <v>144</v>
      </c>
      <c r="M136" s="14" t="str">
        <f t="shared" si="23"/>
        <v>NUEVO</v>
      </c>
      <c r="N136" s="19" t="s">
        <v>2</v>
      </c>
      <c r="O136" s="19" t="s">
        <v>3</v>
      </c>
      <c r="P136" s="19" t="s">
        <v>4</v>
      </c>
      <c r="Q136" s="19" t="s">
        <v>5</v>
      </c>
      <c r="U136" s="23"/>
    </row>
    <row r="137" spans="1:21" s="14" customFormat="1" ht="10.5" customHeight="1" x14ac:dyDescent="0.2">
      <c r="A137" s="152">
        <v>1</v>
      </c>
      <c r="B137" s="167" t="s">
        <v>175</v>
      </c>
      <c r="C137" s="61"/>
      <c r="D137" s="16">
        <v>5</v>
      </c>
      <c r="E137" s="62"/>
      <c r="F137" s="61"/>
      <c r="G137" s="16">
        <v>5</v>
      </c>
      <c r="H137" s="62"/>
      <c r="I137" s="93">
        <f t="shared" si="24"/>
        <v>0</v>
      </c>
      <c r="J137" s="17" t="s">
        <v>2</v>
      </c>
      <c r="K137" s="18"/>
      <c r="L137" s="157" t="s">
        <v>144</v>
      </c>
      <c r="M137" s="14" t="str">
        <f t="shared" si="23"/>
        <v>NUEVO</v>
      </c>
      <c r="N137" s="19" t="s">
        <v>2</v>
      </c>
      <c r="O137" s="19" t="s">
        <v>3</v>
      </c>
      <c r="P137" s="19" t="s">
        <v>4</v>
      </c>
      <c r="Q137" s="19" t="s">
        <v>5</v>
      </c>
      <c r="U137" s="23"/>
    </row>
    <row r="138" spans="1:21" s="14" customFormat="1" ht="10.5" customHeight="1" x14ac:dyDescent="0.2">
      <c r="A138" s="152">
        <v>1</v>
      </c>
      <c r="B138" s="167" t="s">
        <v>176</v>
      </c>
      <c r="C138" s="61"/>
      <c r="D138" s="16">
        <v>5</v>
      </c>
      <c r="E138" s="62"/>
      <c r="F138" s="61"/>
      <c r="G138" s="16">
        <v>5</v>
      </c>
      <c r="H138" s="62"/>
      <c r="I138" s="93">
        <f t="shared" si="24"/>
        <v>0</v>
      </c>
      <c r="J138" s="17" t="s">
        <v>2</v>
      </c>
      <c r="K138" s="18"/>
      <c r="L138" s="157" t="s">
        <v>144</v>
      </c>
      <c r="M138" s="14" t="str">
        <f t="shared" si="23"/>
        <v>NUEVO</v>
      </c>
      <c r="N138" s="19" t="s">
        <v>2</v>
      </c>
      <c r="O138" s="19" t="s">
        <v>3</v>
      </c>
      <c r="P138" s="19" t="s">
        <v>4</v>
      </c>
      <c r="Q138" s="19" t="s">
        <v>5</v>
      </c>
      <c r="U138" s="23"/>
    </row>
    <row r="139" spans="1:21" s="14" customFormat="1" ht="10.5" customHeight="1" x14ac:dyDescent="0.2">
      <c r="A139" s="152">
        <v>1</v>
      </c>
      <c r="B139" s="167" t="s">
        <v>177</v>
      </c>
      <c r="C139" s="61"/>
      <c r="D139" s="16">
        <v>5</v>
      </c>
      <c r="E139" s="62"/>
      <c r="F139" s="61"/>
      <c r="G139" s="16">
        <v>5</v>
      </c>
      <c r="H139" s="62"/>
      <c r="I139" s="93">
        <f t="shared" si="24"/>
        <v>0</v>
      </c>
      <c r="J139" s="17" t="s">
        <v>2</v>
      </c>
      <c r="K139" s="18"/>
      <c r="L139" s="157" t="s">
        <v>144</v>
      </c>
      <c r="M139" s="14" t="str">
        <f t="shared" si="23"/>
        <v>NUEVO</v>
      </c>
      <c r="N139" s="19" t="s">
        <v>2</v>
      </c>
      <c r="O139" s="19" t="s">
        <v>3</v>
      </c>
      <c r="P139" s="19" t="s">
        <v>4</v>
      </c>
      <c r="Q139" s="19" t="s">
        <v>5</v>
      </c>
      <c r="U139" s="23"/>
    </row>
    <row r="140" spans="1:21" s="14" customFormat="1" ht="19.2" customHeight="1" x14ac:dyDescent="0.2">
      <c r="A140" s="152">
        <v>1</v>
      </c>
      <c r="B140" s="166" t="s">
        <v>189</v>
      </c>
      <c r="C140" s="61"/>
      <c r="D140" s="16"/>
      <c r="E140" s="62"/>
      <c r="F140" s="61"/>
      <c r="G140" s="16"/>
      <c r="H140" s="62"/>
      <c r="I140" s="93"/>
      <c r="J140" s="17"/>
      <c r="K140" s="18"/>
      <c r="L140" s="157" t="s">
        <v>144</v>
      </c>
      <c r="M140" s="14" t="str">
        <f t="shared" si="23"/>
        <v>NUEVO</v>
      </c>
      <c r="N140" s="19" t="s">
        <v>2</v>
      </c>
      <c r="O140" s="19" t="s">
        <v>3</v>
      </c>
      <c r="P140" s="19" t="s">
        <v>4</v>
      </c>
      <c r="Q140" s="19" t="s">
        <v>5</v>
      </c>
      <c r="U140" s="23"/>
    </row>
    <row r="141" spans="1:21" s="14" customFormat="1" ht="19.2" customHeight="1" x14ac:dyDescent="0.2">
      <c r="A141" s="152">
        <v>1</v>
      </c>
      <c r="B141" s="166" t="s">
        <v>190</v>
      </c>
      <c r="C141" s="61"/>
      <c r="D141" s="16">
        <v>3</v>
      </c>
      <c r="E141" s="62"/>
      <c r="F141" s="61"/>
      <c r="G141" s="16">
        <v>3</v>
      </c>
      <c r="H141" s="62"/>
      <c r="I141" s="93">
        <f t="shared" si="24"/>
        <v>0</v>
      </c>
      <c r="J141" s="17" t="s">
        <v>2</v>
      </c>
      <c r="K141" s="18"/>
      <c r="L141" s="157" t="s">
        <v>144</v>
      </c>
      <c r="M141" s="14" t="str">
        <f t="shared" si="23"/>
        <v>NUEVO</v>
      </c>
      <c r="N141" s="19" t="s">
        <v>2</v>
      </c>
      <c r="O141" s="19" t="s">
        <v>3</v>
      </c>
      <c r="P141" s="19" t="s">
        <v>4</v>
      </c>
      <c r="Q141" s="19" t="s">
        <v>5</v>
      </c>
      <c r="U141" s="23"/>
    </row>
    <row r="142" spans="1:21" s="14" customFormat="1" ht="19.2" customHeight="1" x14ac:dyDescent="0.2">
      <c r="A142" s="152">
        <v>1</v>
      </c>
      <c r="B142" s="166" t="s">
        <v>191</v>
      </c>
      <c r="C142" s="61"/>
      <c r="D142" s="16">
        <v>4</v>
      </c>
      <c r="E142" s="62"/>
      <c r="F142" s="61"/>
      <c r="G142" s="16">
        <v>4</v>
      </c>
      <c r="H142" s="62"/>
      <c r="I142" s="93">
        <f t="shared" si="24"/>
        <v>0</v>
      </c>
      <c r="J142" s="17" t="s">
        <v>2</v>
      </c>
      <c r="K142" s="18"/>
      <c r="L142" s="157" t="s">
        <v>144</v>
      </c>
      <c r="M142" s="14" t="str">
        <f t="shared" si="23"/>
        <v>NUEVO</v>
      </c>
      <c r="N142" s="19" t="s">
        <v>2</v>
      </c>
      <c r="O142" s="19" t="s">
        <v>3</v>
      </c>
      <c r="P142" s="19" t="s">
        <v>4</v>
      </c>
      <c r="Q142" s="19" t="s">
        <v>5</v>
      </c>
      <c r="U142" s="23"/>
    </row>
    <row r="143" spans="1:21" s="14" customFormat="1" ht="19.2" customHeight="1" x14ac:dyDescent="0.2">
      <c r="A143" s="152">
        <v>1</v>
      </c>
      <c r="B143" s="166" t="s">
        <v>192</v>
      </c>
      <c r="C143" s="61"/>
      <c r="D143" s="16">
        <v>5</v>
      </c>
      <c r="E143" s="62"/>
      <c r="F143" s="61"/>
      <c r="G143" s="16">
        <v>5</v>
      </c>
      <c r="H143" s="62"/>
      <c r="I143" s="93">
        <f t="shared" si="24"/>
        <v>0</v>
      </c>
      <c r="J143" s="17" t="s">
        <v>2</v>
      </c>
      <c r="K143" s="18"/>
      <c r="L143" s="157" t="s">
        <v>144</v>
      </c>
      <c r="M143" s="14" t="str">
        <f t="shared" si="23"/>
        <v>NUEVO</v>
      </c>
      <c r="N143" s="19" t="s">
        <v>2</v>
      </c>
      <c r="O143" s="19" t="s">
        <v>3</v>
      </c>
      <c r="P143" s="19" t="s">
        <v>4</v>
      </c>
      <c r="Q143" s="19" t="s">
        <v>5</v>
      </c>
      <c r="U143" s="23"/>
    </row>
    <row r="144" spans="1:21" s="14" customFormat="1" ht="19.2" customHeight="1" x14ac:dyDescent="0.2">
      <c r="A144" s="152">
        <v>1</v>
      </c>
      <c r="B144" s="166" t="s">
        <v>193</v>
      </c>
      <c r="C144" s="61"/>
      <c r="D144" s="16"/>
      <c r="E144" s="62"/>
      <c r="F144" s="61"/>
      <c r="G144" s="16"/>
      <c r="H144" s="62"/>
      <c r="I144" s="93"/>
      <c r="J144" s="17"/>
      <c r="K144" s="18"/>
      <c r="L144" s="157" t="s">
        <v>144</v>
      </c>
      <c r="M144" s="14" t="str">
        <f t="shared" si="23"/>
        <v>NUEVO</v>
      </c>
      <c r="N144" s="19" t="s">
        <v>2</v>
      </c>
      <c r="O144" s="19" t="s">
        <v>3</v>
      </c>
      <c r="P144" s="19" t="s">
        <v>4</v>
      </c>
      <c r="Q144" s="19" t="s">
        <v>5</v>
      </c>
      <c r="U144" s="23"/>
    </row>
    <row r="145" spans="1:21" s="14" customFormat="1" ht="19.2" customHeight="1" x14ac:dyDescent="0.2">
      <c r="A145" s="152">
        <v>1</v>
      </c>
      <c r="B145" s="166" t="s">
        <v>194</v>
      </c>
      <c r="C145" s="61">
        <v>0.6</v>
      </c>
      <c r="D145" s="16"/>
      <c r="E145" s="62"/>
      <c r="F145" s="61">
        <v>0.6</v>
      </c>
      <c r="G145" s="16"/>
      <c r="H145" s="62"/>
      <c r="I145" s="93">
        <f t="shared" si="24"/>
        <v>0</v>
      </c>
      <c r="J145" s="17" t="str">
        <f t="shared" si="25"/>
        <v>IGUAL</v>
      </c>
      <c r="K145" s="18"/>
      <c r="L145" s="157" t="s">
        <v>144</v>
      </c>
      <c r="M145" s="14" t="str">
        <f t="shared" si="23"/>
        <v>IGUAL</v>
      </c>
      <c r="N145" s="19" t="s">
        <v>2</v>
      </c>
      <c r="O145" s="19" t="s">
        <v>3</v>
      </c>
      <c r="P145" s="19" t="s">
        <v>4</v>
      </c>
      <c r="Q145" s="19" t="s">
        <v>5</v>
      </c>
      <c r="U145" s="23"/>
    </row>
    <row r="146" spans="1:21" s="14" customFormat="1" ht="19.2" customHeight="1" x14ac:dyDescent="0.2">
      <c r="A146" s="152">
        <v>1</v>
      </c>
      <c r="B146" s="167" t="s">
        <v>195</v>
      </c>
      <c r="C146" s="61"/>
      <c r="D146" s="16"/>
      <c r="E146" s="62"/>
      <c r="F146" s="61"/>
      <c r="G146" s="16"/>
      <c r="H146" s="62"/>
      <c r="I146" s="93"/>
      <c r="J146" s="17"/>
      <c r="K146" s="18"/>
      <c r="L146" s="157" t="s">
        <v>144</v>
      </c>
      <c r="M146" s="14" t="str">
        <f t="shared" si="23"/>
        <v>NUEVO</v>
      </c>
      <c r="N146" s="19" t="s">
        <v>2</v>
      </c>
      <c r="O146" s="19" t="s">
        <v>3</v>
      </c>
      <c r="P146" s="19" t="s">
        <v>4</v>
      </c>
      <c r="Q146" s="19" t="s">
        <v>5</v>
      </c>
      <c r="U146" s="23"/>
    </row>
    <row r="147" spans="1:21" s="14" customFormat="1" ht="19.2" customHeight="1" x14ac:dyDescent="0.2">
      <c r="A147" s="152">
        <v>1</v>
      </c>
      <c r="B147" s="166" t="s">
        <v>196</v>
      </c>
      <c r="C147" s="61">
        <v>0.75</v>
      </c>
      <c r="D147" s="16"/>
      <c r="E147" s="62"/>
      <c r="F147" s="61">
        <v>0.75</v>
      </c>
      <c r="G147" s="16"/>
      <c r="H147" s="62"/>
      <c r="I147" s="93">
        <f t="shared" si="24"/>
        <v>0</v>
      </c>
      <c r="J147" s="17" t="str">
        <f t="shared" si="25"/>
        <v>IGUAL</v>
      </c>
      <c r="K147" s="18"/>
      <c r="L147" s="157" t="s">
        <v>144</v>
      </c>
      <c r="M147" s="14" t="str">
        <f t="shared" si="23"/>
        <v>IGUAL</v>
      </c>
      <c r="N147" s="19" t="s">
        <v>2</v>
      </c>
      <c r="O147" s="19" t="s">
        <v>3</v>
      </c>
      <c r="P147" s="19" t="s">
        <v>4</v>
      </c>
      <c r="Q147" s="19" t="s">
        <v>5</v>
      </c>
      <c r="U147" s="23"/>
    </row>
    <row r="148" spans="1:21" s="14" customFormat="1" ht="19.2" customHeight="1" x14ac:dyDescent="0.2">
      <c r="A148" s="152">
        <v>1</v>
      </c>
      <c r="B148" s="167" t="s">
        <v>195</v>
      </c>
      <c r="C148" s="61"/>
      <c r="D148" s="16"/>
      <c r="E148" s="62"/>
      <c r="F148" s="61"/>
      <c r="G148" s="16"/>
      <c r="H148" s="62"/>
      <c r="I148" s="93"/>
      <c r="J148" s="17"/>
      <c r="K148" s="18"/>
      <c r="L148" s="157" t="s">
        <v>144</v>
      </c>
      <c r="M148" s="14" t="str">
        <f t="shared" si="23"/>
        <v>NUEVO</v>
      </c>
      <c r="N148" s="19" t="s">
        <v>2</v>
      </c>
      <c r="O148" s="19" t="s">
        <v>3</v>
      </c>
      <c r="P148" s="19" t="s">
        <v>4</v>
      </c>
      <c r="Q148" s="19" t="s">
        <v>5</v>
      </c>
      <c r="U148" s="23"/>
    </row>
    <row r="149" spans="1:21" s="14" customFormat="1" ht="19.2" customHeight="1" x14ac:dyDescent="0.2">
      <c r="A149" s="152">
        <v>1</v>
      </c>
      <c r="B149" s="166" t="s">
        <v>197</v>
      </c>
      <c r="C149" s="61" t="s">
        <v>171</v>
      </c>
      <c r="D149" s="16">
        <v>3</v>
      </c>
      <c r="E149" s="62">
        <v>0</v>
      </c>
      <c r="F149" s="61" t="s">
        <v>171</v>
      </c>
      <c r="G149" s="16">
        <v>3</v>
      </c>
      <c r="H149" s="62"/>
      <c r="I149" s="93">
        <v>0</v>
      </c>
      <c r="J149" s="17" t="str">
        <f t="shared" si="25"/>
        <v>IGUAL</v>
      </c>
      <c r="K149" s="18"/>
      <c r="L149" s="157" t="s">
        <v>144</v>
      </c>
      <c r="M149" s="14" t="str">
        <f t="shared" si="23"/>
        <v>IGUAL</v>
      </c>
      <c r="N149" s="19" t="s">
        <v>2</v>
      </c>
      <c r="O149" s="19" t="s">
        <v>3</v>
      </c>
      <c r="P149" s="19" t="s">
        <v>4</v>
      </c>
      <c r="Q149" s="19" t="s">
        <v>5</v>
      </c>
      <c r="U149" s="23"/>
    </row>
    <row r="150" spans="1:21" s="14" customFormat="1" ht="10.5" customHeight="1" x14ac:dyDescent="0.2">
      <c r="A150" s="152">
        <v>1</v>
      </c>
      <c r="B150" s="166"/>
      <c r="C150" s="61">
        <v>0.5</v>
      </c>
      <c r="D150" s="16"/>
      <c r="E150" s="62"/>
      <c r="F150" s="61">
        <v>0.5</v>
      </c>
      <c r="G150" s="16"/>
      <c r="H150" s="62"/>
      <c r="I150" s="93">
        <f t="shared" si="24"/>
        <v>0</v>
      </c>
      <c r="J150" s="17" t="str">
        <f t="shared" si="25"/>
        <v>IGUAL</v>
      </c>
      <c r="K150" s="18"/>
      <c r="L150" s="157" t="s">
        <v>144</v>
      </c>
      <c r="M150" s="14" t="str">
        <f t="shared" si="23"/>
        <v>IGUAL</v>
      </c>
      <c r="N150" s="19" t="s">
        <v>2</v>
      </c>
      <c r="O150" s="19" t="s">
        <v>3</v>
      </c>
      <c r="P150" s="19" t="s">
        <v>4</v>
      </c>
      <c r="Q150" s="19" t="s">
        <v>5</v>
      </c>
      <c r="U150" s="23"/>
    </row>
    <row r="151" spans="1:21" s="14" customFormat="1" ht="10.5" customHeight="1" x14ac:dyDescent="0.2">
      <c r="A151" s="152">
        <v>1</v>
      </c>
      <c r="B151" s="166" t="s">
        <v>198</v>
      </c>
      <c r="C151" s="61" t="s">
        <v>216</v>
      </c>
      <c r="D151" s="16"/>
      <c r="E151" s="62"/>
      <c r="F151" s="61" t="s">
        <v>216</v>
      </c>
      <c r="G151" s="16"/>
      <c r="H151" s="62"/>
      <c r="I151" s="93">
        <v>0</v>
      </c>
      <c r="J151" s="17" t="str">
        <f t="shared" si="25"/>
        <v>IGUAL</v>
      </c>
      <c r="K151" s="18"/>
      <c r="L151" s="157" t="s">
        <v>144</v>
      </c>
      <c r="M151" s="14" t="str">
        <f t="shared" si="23"/>
        <v>IGUAL</v>
      </c>
      <c r="N151" s="19" t="s">
        <v>2</v>
      </c>
      <c r="O151" s="19" t="s">
        <v>3</v>
      </c>
      <c r="P151" s="19" t="s">
        <v>4</v>
      </c>
      <c r="Q151" s="19" t="s">
        <v>5</v>
      </c>
      <c r="U151" s="23"/>
    </row>
    <row r="152" spans="1:21" s="14" customFormat="1" ht="26.4" customHeight="1" x14ac:dyDescent="0.2">
      <c r="A152" s="152">
        <v>1</v>
      </c>
      <c r="B152" s="167" t="s">
        <v>178</v>
      </c>
      <c r="C152" s="61"/>
      <c r="D152" s="16"/>
      <c r="E152" s="62"/>
      <c r="F152" s="61"/>
      <c r="G152" s="16"/>
      <c r="H152" s="62"/>
      <c r="I152" s="93"/>
      <c r="J152" s="17"/>
      <c r="K152" s="18"/>
      <c r="L152" s="157" t="s">
        <v>144</v>
      </c>
      <c r="M152" s="14" t="str">
        <f t="shared" si="23"/>
        <v>NUEVO</v>
      </c>
      <c r="N152" s="19" t="s">
        <v>2</v>
      </c>
      <c r="O152" s="19" t="s">
        <v>3</v>
      </c>
      <c r="P152" s="19" t="s">
        <v>4</v>
      </c>
      <c r="Q152" s="19" t="s">
        <v>5</v>
      </c>
      <c r="U152" s="23"/>
    </row>
    <row r="153" spans="1:21" s="14" customFormat="1" ht="17.399999999999999" customHeight="1" x14ac:dyDescent="0.2">
      <c r="A153" s="152">
        <v>1</v>
      </c>
      <c r="B153" s="167"/>
      <c r="C153" s="61"/>
      <c r="D153" s="16"/>
      <c r="E153" s="62"/>
      <c r="F153" s="61"/>
      <c r="G153" s="16"/>
      <c r="H153" s="62"/>
      <c r="I153" s="93"/>
      <c r="J153" s="17"/>
      <c r="K153" s="18"/>
      <c r="L153" s="157" t="s">
        <v>144</v>
      </c>
      <c r="M153" s="14" t="str">
        <f t="shared" si="23"/>
        <v>NUEVO</v>
      </c>
      <c r="N153" s="19" t="s">
        <v>2</v>
      </c>
      <c r="O153" s="19" t="s">
        <v>3</v>
      </c>
      <c r="P153" s="19" t="s">
        <v>4</v>
      </c>
      <c r="Q153" s="19" t="s">
        <v>5</v>
      </c>
      <c r="U153" s="23"/>
    </row>
    <row r="154" spans="1:21" s="14" customFormat="1" ht="17.399999999999999" customHeight="1" x14ac:dyDescent="0.2">
      <c r="A154" s="152">
        <v>1</v>
      </c>
      <c r="B154" s="166" t="s">
        <v>199</v>
      </c>
      <c r="C154" s="61" t="s">
        <v>171</v>
      </c>
      <c r="D154" s="16">
        <v>2</v>
      </c>
      <c r="E154" s="62"/>
      <c r="F154" s="61" t="s">
        <v>171</v>
      </c>
      <c r="G154" s="16">
        <v>2</v>
      </c>
      <c r="H154" s="62"/>
      <c r="I154" s="93">
        <v>0</v>
      </c>
      <c r="J154" s="17" t="str">
        <f t="shared" si="25"/>
        <v>IGUAL</v>
      </c>
      <c r="K154" s="18"/>
      <c r="L154" s="157" t="s">
        <v>144</v>
      </c>
      <c r="M154" s="14" t="str">
        <f t="shared" si="23"/>
        <v>IGUAL</v>
      </c>
      <c r="N154" s="19" t="s">
        <v>2</v>
      </c>
      <c r="O154" s="19" t="s">
        <v>3</v>
      </c>
      <c r="P154" s="19" t="s">
        <v>4</v>
      </c>
      <c r="Q154" s="19" t="s">
        <v>5</v>
      </c>
      <c r="U154" s="23"/>
    </row>
    <row r="155" spans="1:21" s="14" customFormat="1" ht="17.399999999999999" customHeight="1" x14ac:dyDescent="0.2">
      <c r="A155" s="152">
        <v>1</v>
      </c>
      <c r="B155" s="167" t="s">
        <v>179</v>
      </c>
      <c r="C155" s="61" t="s">
        <v>171</v>
      </c>
      <c r="D155" s="16">
        <v>1</v>
      </c>
      <c r="E155" s="62"/>
      <c r="F155" s="61" t="s">
        <v>171</v>
      </c>
      <c r="G155" s="16">
        <v>1</v>
      </c>
      <c r="H155" s="62"/>
      <c r="I155" s="93">
        <v>0</v>
      </c>
      <c r="J155" s="17" t="str">
        <f t="shared" si="25"/>
        <v>IGUAL</v>
      </c>
      <c r="K155" s="18"/>
      <c r="L155" s="157" t="s">
        <v>144</v>
      </c>
      <c r="M155" s="14" t="str">
        <f t="shared" si="23"/>
        <v>IGUAL</v>
      </c>
      <c r="N155" s="19" t="s">
        <v>2</v>
      </c>
      <c r="O155" s="19" t="s">
        <v>3</v>
      </c>
      <c r="P155" s="19" t="s">
        <v>4</v>
      </c>
      <c r="Q155" s="19" t="s">
        <v>5</v>
      </c>
      <c r="U155" s="23"/>
    </row>
    <row r="156" spans="1:21" s="14" customFormat="1" ht="17.399999999999999" customHeight="1" x14ac:dyDescent="0.2">
      <c r="A156" s="152">
        <v>1</v>
      </c>
      <c r="B156" s="167" t="s">
        <v>180</v>
      </c>
      <c r="C156" s="61"/>
      <c r="D156" s="16"/>
      <c r="E156" s="62"/>
      <c r="F156" s="61"/>
      <c r="G156" s="16"/>
      <c r="H156" s="62"/>
      <c r="I156" s="93"/>
      <c r="J156" s="17"/>
      <c r="K156" s="18"/>
      <c r="L156" s="157" t="s">
        <v>144</v>
      </c>
      <c r="M156" s="14" t="str">
        <f t="shared" si="23"/>
        <v>NUEVO</v>
      </c>
      <c r="N156" s="19" t="s">
        <v>2</v>
      </c>
      <c r="O156" s="19" t="s">
        <v>3</v>
      </c>
      <c r="P156" s="19" t="s">
        <v>4</v>
      </c>
      <c r="Q156" s="19" t="s">
        <v>5</v>
      </c>
      <c r="U156" s="23"/>
    </row>
    <row r="157" spans="1:21" s="14" customFormat="1" ht="17.399999999999999" customHeight="1" x14ac:dyDescent="0.2">
      <c r="A157" s="152">
        <v>1</v>
      </c>
      <c r="B157" s="166"/>
      <c r="C157" s="61" t="s">
        <v>171</v>
      </c>
      <c r="D157" s="16"/>
      <c r="E157" s="62"/>
      <c r="F157" s="61" t="s">
        <v>171</v>
      </c>
      <c r="G157" s="16"/>
      <c r="H157" s="62"/>
      <c r="I157" s="93" t="s">
        <v>171</v>
      </c>
      <c r="J157" s="17" t="s">
        <v>171</v>
      </c>
      <c r="K157" s="18"/>
      <c r="L157" s="157" t="s">
        <v>144</v>
      </c>
      <c r="M157" s="14" t="str">
        <f t="shared" si="23"/>
        <v>IGUAL</v>
      </c>
      <c r="N157" s="19" t="s">
        <v>2</v>
      </c>
      <c r="O157" s="19" t="s">
        <v>3</v>
      </c>
      <c r="P157" s="19" t="s">
        <v>4</v>
      </c>
      <c r="Q157" s="19" t="s">
        <v>5</v>
      </c>
      <c r="U157" s="23"/>
    </row>
    <row r="158" spans="1:21" s="14" customFormat="1" ht="17.399999999999999" customHeight="1" x14ac:dyDescent="0.2">
      <c r="A158" s="152">
        <v>1</v>
      </c>
      <c r="B158" s="166" t="s">
        <v>200</v>
      </c>
      <c r="C158" s="61" t="s">
        <v>171</v>
      </c>
      <c r="D158" s="16">
        <v>0.5</v>
      </c>
      <c r="E158" s="62"/>
      <c r="F158" s="61" t="s">
        <v>171</v>
      </c>
      <c r="G158" s="16">
        <v>0.5</v>
      </c>
      <c r="H158" s="62"/>
      <c r="I158" s="93">
        <v>0</v>
      </c>
      <c r="J158" s="17" t="str">
        <f t="shared" si="25"/>
        <v>IGUAL</v>
      </c>
      <c r="K158" s="18"/>
      <c r="L158" s="157" t="s">
        <v>144</v>
      </c>
      <c r="M158" s="14" t="str">
        <f t="shared" si="23"/>
        <v>IGUAL</v>
      </c>
      <c r="N158" s="19" t="s">
        <v>2</v>
      </c>
      <c r="O158" s="19" t="s">
        <v>3</v>
      </c>
      <c r="P158" s="19" t="s">
        <v>4</v>
      </c>
      <c r="Q158" s="19" t="s">
        <v>5</v>
      </c>
      <c r="U158" s="23"/>
    </row>
    <row r="159" spans="1:21" s="14" customFormat="1" ht="17.399999999999999" customHeight="1" x14ac:dyDescent="0.2">
      <c r="A159" s="152">
        <v>1</v>
      </c>
      <c r="B159" s="167" t="s">
        <v>181</v>
      </c>
      <c r="C159" s="61" t="s">
        <v>171</v>
      </c>
      <c r="D159" s="16"/>
      <c r="E159" s="62"/>
      <c r="F159" s="61" t="s">
        <v>171</v>
      </c>
      <c r="G159" s="16"/>
      <c r="H159" s="62"/>
      <c r="I159" s="93" t="s">
        <v>171</v>
      </c>
      <c r="J159" s="17" t="s">
        <v>171</v>
      </c>
      <c r="K159" s="18"/>
      <c r="L159" s="157" t="s">
        <v>144</v>
      </c>
      <c r="M159" s="14" t="str">
        <f t="shared" si="23"/>
        <v>IGUAL</v>
      </c>
      <c r="N159" s="19" t="s">
        <v>2</v>
      </c>
      <c r="O159" s="19" t="s">
        <v>3</v>
      </c>
      <c r="P159" s="19" t="s">
        <v>4</v>
      </c>
      <c r="Q159" s="19" t="s">
        <v>5</v>
      </c>
      <c r="U159" s="23"/>
    </row>
    <row r="160" spans="1:21" s="14" customFormat="1" ht="17.399999999999999" customHeight="1" x14ac:dyDescent="0.2">
      <c r="A160" s="152">
        <v>1</v>
      </c>
      <c r="B160" s="166"/>
      <c r="C160" s="61" t="s">
        <v>171</v>
      </c>
      <c r="D160" s="16"/>
      <c r="E160" s="62"/>
      <c r="F160" s="61" t="s">
        <v>171</v>
      </c>
      <c r="G160" s="16"/>
      <c r="H160" s="62"/>
      <c r="I160" s="93" t="s">
        <v>171</v>
      </c>
      <c r="J160" s="17" t="s">
        <v>171</v>
      </c>
      <c r="K160" s="18"/>
      <c r="L160" s="157" t="s">
        <v>144</v>
      </c>
      <c r="M160" s="14" t="str">
        <f t="shared" si="23"/>
        <v>IGUAL</v>
      </c>
      <c r="N160" s="19" t="s">
        <v>2</v>
      </c>
      <c r="O160" s="19" t="s">
        <v>3</v>
      </c>
      <c r="P160" s="19" t="s">
        <v>4</v>
      </c>
      <c r="Q160" s="19" t="s">
        <v>5</v>
      </c>
      <c r="U160" s="23"/>
    </row>
    <row r="161" spans="1:21" s="14" customFormat="1" ht="17.399999999999999" customHeight="1" x14ac:dyDescent="0.2">
      <c r="A161" s="152">
        <v>1</v>
      </c>
      <c r="B161" s="166" t="s">
        <v>201</v>
      </c>
      <c r="C161" s="61"/>
      <c r="D161" s="16">
        <v>1</v>
      </c>
      <c r="E161" s="62"/>
      <c r="F161" s="61"/>
      <c r="G161" s="16">
        <v>1</v>
      </c>
      <c r="H161" s="62"/>
      <c r="I161" s="93">
        <f t="shared" ref="I161" si="27">IF(C161=R161,0,(+F161-C161)/+C161)</f>
        <v>0</v>
      </c>
      <c r="J161" s="17" t="s">
        <v>2</v>
      </c>
      <c r="K161" s="18"/>
      <c r="L161" s="157" t="s">
        <v>145</v>
      </c>
      <c r="M161" s="14" t="str">
        <f>IF(D161=R161,Q161,IF(G161=D161,N161,IF(G161&gt;D161,O161,IF(G161&lt;D161,P161,Q161))))</f>
        <v>IGUAL</v>
      </c>
      <c r="N161" s="19" t="s">
        <v>2</v>
      </c>
      <c r="O161" s="19" t="s">
        <v>3</v>
      </c>
      <c r="P161" s="19" t="s">
        <v>4</v>
      </c>
      <c r="Q161" s="19" t="s">
        <v>5</v>
      </c>
      <c r="U161" s="23"/>
    </row>
    <row r="162" spans="1:21" s="14" customFormat="1" ht="17.399999999999999" customHeight="1" x14ac:dyDescent="0.2">
      <c r="A162" s="152">
        <v>1</v>
      </c>
      <c r="B162" s="166"/>
      <c r="C162" s="61"/>
      <c r="D162" s="16"/>
      <c r="E162" s="62"/>
      <c r="F162" s="61"/>
      <c r="G162" s="16"/>
      <c r="H162" s="62"/>
      <c r="I162" s="93"/>
      <c r="J162" s="17"/>
      <c r="K162" s="18"/>
      <c r="L162" s="157" t="s">
        <v>144</v>
      </c>
      <c r="M162" s="14" t="str">
        <f t="shared" si="23"/>
        <v>NUEVO</v>
      </c>
      <c r="N162" s="19" t="s">
        <v>2</v>
      </c>
      <c r="O162" s="19" t="s">
        <v>3</v>
      </c>
      <c r="P162" s="19" t="s">
        <v>4</v>
      </c>
      <c r="Q162" s="19" t="s">
        <v>5</v>
      </c>
      <c r="U162" s="23"/>
    </row>
    <row r="163" spans="1:21" s="14" customFormat="1" ht="17.399999999999999" customHeight="1" x14ac:dyDescent="0.2">
      <c r="A163" s="152">
        <v>1</v>
      </c>
      <c r="B163" s="166" t="s">
        <v>202</v>
      </c>
      <c r="C163" s="61"/>
      <c r="D163" s="171">
        <v>1.4999999999999999E-2</v>
      </c>
      <c r="E163" s="62"/>
      <c r="F163" s="61"/>
      <c r="G163" s="171">
        <v>1.4999999999999999E-2</v>
      </c>
      <c r="H163" s="62"/>
      <c r="I163" s="93">
        <f t="shared" si="24"/>
        <v>0</v>
      </c>
      <c r="J163" s="17" t="s">
        <v>2</v>
      </c>
      <c r="K163" s="18"/>
      <c r="L163" s="157" t="s">
        <v>144</v>
      </c>
      <c r="M163" s="14" t="str">
        <f t="shared" si="23"/>
        <v>NUEVO</v>
      </c>
      <c r="N163" s="19" t="s">
        <v>2</v>
      </c>
      <c r="O163" s="19" t="s">
        <v>3</v>
      </c>
      <c r="P163" s="19" t="s">
        <v>4</v>
      </c>
      <c r="Q163" s="19" t="s">
        <v>5</v>
      </c>
      <c r="U163" s="23"/>
    </row>
    <row r="164" spans="1:21" s="14" customFormat="1" ht="17.399999999999999" customHeight="1" x14ac:dyDescent="0.2">
      <c r="A164" s="152">
        <v>1</v>
      </c>
      <c r="B164" s="167" t="s">
        <v>182</v>
      </c>
      <c r="C164" s="61"/>
      <c r="D164" s="171">
        <v>1.4999999999999999E-2</v>
      </c>
      <c r="E164" s="62"/>
      <c r="F164" s="61"/>
      <c r="G164" s="171">
        <v>1.4999999999999999E-2</v>
      </c>
      <c r="H164" s="62"/>
      <c r="I164" s="93">
        <f t="shared" si="24"/>
        <v>0</v>
      </c>
      <c r="J164" s="17" t="s">
        <v>2</v>
      </c>
      <c r="K164" s="18"/>
      <c r="L164" s="157" t="s">
        <v>144</v>
      </c>
      <c r="M164" s="14" t="str">
        <f t="shared" si="23"/>
        <v>NUEVO</v>
      </c>
      <c r="N164" s="19" t="s">
        <v>2</v>
      </c>
      <c r="O164" s="19" t="s">
        <v>3</v>
      </c>
      <c r="P164" s="19" t="s">
        <v>4</v>
      </c>
      <c r="Q164" s="19" t="s">
        <v>5</v>
      </c>
      <c r="U164" s="23"/>
    </row>
    <row r="165" spans="1:21" s="14" customFormat="1" ht="17.399999999999999" customHeight="1" x14ac:dyDescent="0.2">
      <c r="A165" s="152">
        <v>1</v>
      </c>
      <c r="B165" s="167"/>
      <c r="C165" s="61"/>
      <c r="D165" s="16"/>
      <c r="E165" s="62"/>
      <c r="F165" s="61"/>
      <c r="G165" s="16"/>
      <c r="H165" s="62"/>
      <c r="I165" s="93"/>
      <c r="J165" s="17"/>
      <c r="K165" s="18"/>
      <c r="L165" s="157" t="s">
        <v>144</v>
      </c>
      <c r="M165" s="14" t="str">
        <f t="shared" si="23"/>
        <v>NUEVO</v>
      </c>
      <c r="N165" s="19" t="s">
        <v>2</v>
      </c>
      <c r="O165" s="19" t="s">
        <v>3</v>
      </c>
      <c r="P165" s="19" t="s">
        <v>4</v>
      </c>
      <c r="Q165" s="19" t="s">
        <v>5</v>
      </c>
      <c r="U165" s="23"/>
    </row>
    <row r="166" spans="1:21" s="14" customFormat="1" ht="17.399999999999999" customHeight="1" x14ac:dyDescent="0.2">
      <c r="A166" s="152">
        <v>1</v>
      </c>
      <c r="B166" s="166" t="s">
        <v>203</v>
      </c>
      <c r="C166" s="61"/>
      <c r="D166" s="171">
        <v>1.4999999999999999E-2</v>
      </c>
      <c r="E166" s="62"/>
      <c r="F166" s="61"/>
      <c r="G166" s="171">
        <v>1.4999999999999999E-2</v>
      </c>
      <c r="H166" s="62"/>
      <c r="I166" s="93">
        <f t="shared" si="24"/>
        <v>0</v>
      </c>
      <c r="J166" s="17" t="s">
        <v>2</v>
      </c>
      <c r="K166" s="18"/>
      <c r="L166" s="157" t="s">
        <v>144</v>
      </c>
      <c r="M166" s="14" t="str">
        <f t="shared" si="23"/>
        <v>NUEVO</v>
      </c>
      <c r="N166" s="19" t="s">
        <v>2</v>
      </c>
      <c r="O166" s="19" t="s">
        <v>3</v>
      </c>
      <c r="P166" s="19" t="s">
        <v>4</v>
      </c>
      <c r="Q166" s="19" t="s">
        <v>5</v>
      </c>
      <c r="U166" s="23"/>
    </row>
    <row r="167" spans="1:21" s="14" customFormat="1" ht="17.399999999999999" customHeight="1" x14ac:dyDescent="0.2">
      <c r="A167" s="152">
        <v>1</v>
      </c>
      <c r="B167" s="166"/>
      <c r="C167" s="61"/>
      <c r="D167" s="16"/>
      <c r="E167" s="62"/>
      <c r="F167" s="61"/>
      <c r="G167" s="16"/>
      <c r="H167" s="62"/>
      <c r="I167" s="93" t="s">
        <v>171</v>
      </c>
      <c r="J167" s="17" t="s">
        <v>171</v>
      </c>
      <c r="K167" s="18"/>
      <c r="L167" s="157" t="s">
        <v>144</v>
      </c>
      <c r="M167" s="14" t="str">
        <f t="shared" si="23"/>
        <v>NUEVO</v>
      </c>
      <c r="N167" s="19" t="s">
        <v>2</v>
      </c>
      <c r="O167" s="19" t="s">
        <v>3</v>
      </c>
      <c r="P167" s="19" t="s">
        <v>4</v>
      </c>
      <c r="Q167" s="19" t="s">
        <v>5</v>
      </c>
      <c r="U167" s="23"/>
    </row>
    <row r="168" spans="1:21" s="14" customFormat="1" ht="17.399999999999999" customHeight="1" x14ac:dyDescent="0.2">
      <c r="A168" s="152">
        <v>1</v>
      </c>
      <c r="B168" s="166" t="s">
        <v>204</v>
      </c>
      <c r="C168" s="61"/>
      <c r="D168" s="16">
        <v>0.5</v>
      </c>
      <c r="E168" s="62"/>
      <c r="F168" s="61"/>
      <c r="G168" s="16">
        <v>0.5</v>
      </c>
      <c r="H168" s="62"/>
      <c r="I168" s="93">
        <f t="shared" si="24"/>
        <v>0</v>
      </c>
      <c r="J168" s="17" t="s">
        <v>2</v>
      </c>
      <c r="K168" s="18"/>
      <c r="L168" s="157" t="s">
        <v>144</v>
      </c>
      <c r="M168" s="14" t="str">
        <f t="shared" si="23"/>
        <v>NUEVO</v>
      </c>
      <c r="N168" s="19" t="s">
        <v>2</v>
      </c>
      <c r="O168" s="19" t="s">
        <v>3</v>
      </c>
      <c r="P168" s="19" t="s">
        <v>4</v>
      </c>
      <c r="Q168" s="19" t="s">
        <v>5</v>
      </c>
      <c r="U168" s="23"/>
    </row>
    <row r="169" spans="1:21" s="14" customFormat="1" ht="17.399999999999999" customHeight="1" x14ac:dyDescent="0.2">
      <c r="A169" s="152">
        <v>1</v>
      </c>
      <c r="B169" s="166"/>
      <c r="C169" s="61"/>
      <c r="D169" s="16"/>
      <c r="E169" s="62"/>
      <c r="F169" s="61"/>
      <c r="G169" s="16"/>
      <c r="H169" s="62"/>
      <c r="I169" s="93"/>
      <c r="J169" s="17"/>
      <c r="K169" s="18"/>
      <c r="L169" s="157" t="s">
        <v>144</v>
      </c>
      <c r="M169" s="14" t="str">
        <f t="shared" si="23"/>
        <v>NUEVO</v>
      </c>
      <c r="N169" s="19" t="s">
        <v>2</v>
      </c>
      <c r="O169" s="19" t="s">
        <v>3</v>
      </c>
      <c r="P169" s="19" t="s">
        <v>4</v>
      </c>
      <c r="Q169" s="19" t="s">
        <v>5</v>
      </c>
      <c r="U169" s="23"/>
    </row>
    <row r="170" spans="1:21" s="14" customFormat="1" ht="17.399999999999999" customHeight="1" x14ac:dyDescent="0.2">
      <c r="A170" s="152">
        <v>1</v>
      </c>
      <c r="B170" s="166" t="s">
        <v>205</v>
      </c>
      <c r="C170" s="61"/>
      <c r="D170" s="16"/>
      <c r="E170" s="62"/>
      <c r="F170" s="61"/>
      <c r="G170" s="16"/>
      <c r="H170" s="62"/>
      <c r="I170" s="93"/>
      <c r="J170" s="17"/>
      <c r="K170" s="18"/>
      <c r="L170" s="157" t="s">
        <v>144</v>
      </c>
      <c r="M170" s="14" t="str">
        <f t="shared" si="23"/>
        <v>NUEVO</v>
      </c>
      <c r="N170" s="19" t="s">
        <v>2</v>
      </c>
      <c r="O170" s="19" t="s">
        <v>3</v>
      </c>
      <c r="P170" s="19" t="s">
        <v>4</v>
      </c>
      <c r="Q170" s="19" t="s">
        <v>5</v>
      </c>
      <c r="U170" s="23"/>
    </row>
    <row r="171" spans="1:21" s="14" customFormat="1" ht="17.399999999999999" customHeight="1" x14ac:dyDescent="0.2">
      <c r="A171" s="152">
        <v>1</v>
      </c>
      <c r="B171" s="166" t="s">
        <v>206</v>
      </c>
      <c r="C171" s="61"/>
      <c r="D171" s="16">
        <v>2</v>
      </c>
      <c r="E171" s="62"/>
      <c r="F171" s="61"/>
      <c r="G171" s="16">
        <v>2</v>
      </c>
      <c r="H171" s="62"/>
      <c r="I171" s="93">
        <f t="shared" si="24"/>
        <v>0</v>
      </c>
      <c r="J171" s="17" t="s">
        <v>2</v>
      </c>
      <c r="K171" s="18"/>
      <c r="L171" s="157" t="s">
        <v>144</v>
      </c>
      <c r="M171" s="14" t="str">
        <f t="shared" si="23"/>
        <v>NUEVO</v>
      </c>
      <c r="N171" s="19" t="s">
        <v>2</v>
      </c>
      <c r="O171" s="19" t="s">
        <v>3</v>
      </c>
      <c r="P171" s="19" t="s">
        <v>4</v>
      </c>
      <c r="Q171" s="19" t="s">
        <v>5</v>
      </c>
      <c r="U171" s="23"/>
    </row>
    <row r="172" spans="1:21" s="14" customFormat="1" ht="17.399999999999999" customHeight="1" x14ac:dyDescent="0.2">
      <c r="A172" s="152">
        <v>1</v>
      </c>
      <c r="B172" s="166" t="s">
        <v>207</v>
      </c>
      <c r="C172" s="61"/>
      <c r="D172" s="16">
        <v>3</v>
      </c>
      <c r="E172" s="62"/>
      <c r="F172" s="61"/>
      <c r="G172" s="16">
        <v>3</v>
      </c>
      <c r="H172" s="62"/>
      <c r="I172" s="93">
        <f t="shared" si="24"/>
        <v>0</v>
      </c>
      <c r="J172" s="17" t="s">
        <v>2</v>
      </c>
      <c r="K172" s="18"/>
      <c r="L172" s="157" t="s">
        <v>144</v>
      </c>
      <c r="M172" s="14" t="str">
        <f t="shared" si="23"/>
        <v>NUEVO</v>
      </c>
      <c r="N172" s="19" t="s">
        <v>2</v>
      </c>
      <c r="O172" s="19" t="s">
        <v>3</v>
      </c>
      <c r="P172" s="19" t="s">
        <v>4</v>
      </c>
      <c r="Q172" s="19" t="s">
        <v>5</v>
      </c>
      <c r="U172" s="23"/>
    </row>
    <row r="173" spans="1:21" s="14" customFormat="1" ht="17.399999999999999" customHeight="1" x14ac:dyDescent="0.2">
      <c r="A173" s="152">
        <v>1</v>
      </c>
      <c r="B173" s="166" t="s">
        <v>208</v>
      </c>
      <c r="C173" s="61"/>
      <c r="D173" s="16">
        <v>4</v>
      </c>
      <c r="E173" s="62"/>
      <c r="F173" s="61"/>
      <c r="G173" s="16">
        <v>4</v>
      </c>
      <c r="H173" s="62"/>
      <c r="I173" s="93">
        <f t="shared" si="24"/>
        <v>0</v>
      </c>
      <c r="J173" s="17" t="s">
        <v>2</v>
      </c>
      <c r="K173" s="18"/>
      <c r="L173" s="157" t="s">
        <v>144</v>
      </c>
      <c r="M173" s="14" t="str">
        <f t="shared" si="23"/>
        <v>NUEVO</v>
      </c>
      <c r="N173" s="19" t="s">
        <v>2</v>
      </c>
      <c r="O173" s="19" t="s">
        <v>3</v>
      </c>
      <c r="P173" s="19" t="s">
        <v>4</v>
      </c>
      <c r="Q173" s="19" t="s">
        <v>5</v>
      </c>
      <c r="U173" s="23"/>
    </row>
    <row r="174" spans="1:21" s="14" customFormat="1" ht="17.399999999999999" customHeight="1" x14ac:dyDescent="0.2">
      <c r="A174" s="152">
        <v>1</v>
      </c>
      <c r="B174" s="166" t="s">
        <v>209</v>
      </c>
      <c r="C174" s="61"/>
      <c r="D174" s="16">
        <v>4</v>
      </c>
      <c r="E174" s="62"/>
      <c r="F174" s="61"/>
      <c r="G174" s="16">
        <v>4</v>
      </c>
      <c r="H174" s="62"/>
      <c r="I174" s="93">
        <f t="shared" si="24"/>
        <v>0</v>
      </c>
      <c r="J174" s="17" t="s">
        <v>2</v>
      </c>
      <c r="K174" s="18"/>
      <c r="L174" s="157" t="s">
        <v>144</v>
      </c>
      <c r="M174" s="14" t="str">
        <f t="shared" si="23"/>
        <v>NUEVO</v>
      </c>
      <c r="N174" s="19" t="s">
        <v>2</v>
      </c>
      <c r="O174" s="19" t="s">
        <v>3</v>
      </c>
      <c r="P174" s="19" t="s">
        <v>4</v>
      </c>
      <c r="Q174" s="19" t="s">
        <v>5</v>
      </c>
      <c r="U174" s="23"/>
    </row>
    <row r="175" spans="1:21" s="14" customFormat="1" ht="17.399999999999999" customHeight="1" x14ac:dyDescent="0.2">
      <c r="A175" s="152">
        <v>1</v>
      </c>
      <c r="B175" s="167" t="s">
        <v>183</v>
      </c>
      <c r="C175" s="61"/>
      <c r="D175" s="16"/>
      <c r="E175" s="62"/>
      <c r="F175" s="61"/>
      <c r="G175" s="16"/>
      <c r="H175" s="62"/>
      <c r="I175" s="93"/>
      <c r="J175" s="17"/>
      <c r="K175" s="18"/>
      <c r="L175" s="157" t="s">
        <v>144</v>
      </c>
      <c r="M175" s="14" t="str">
        <f t="shared" si="23"/>
        <v>NUEVO</v>
      </c>
      <c r="N175" s="19" t="s">
        <v>2</v>
      </c>
      <c r="O175" s="19" t="s">
        <v>3</v>
      </c>
      <c r="P175" s="19" t="s">
        <v>4</v>
      </c>
      <c r="Q175" s="19" t="s">
        <v>5</v>
      </c>
      <c r="U175" s="23"/>
    </row>
    <row r="176" spans="1:21" s="14" customFormat="1" ht="17.399999999999999" customHeight="1" x14ac:dyDescent="0.2">
      <c r="A176" s="152">
        <v>1</v>
      </c>
      <c r="B176" s="166"/>
      <c r="C176" s="61"/>
      <c r="D176" s="16"/>
      <c r="E176" s="62"/>
      <c r="F176" s="61"/>
      <c r="G176" s="16"/>
      <c r="H176" s="62"/>
      <c r="I176" s="93"/>
      <c r="J176" s="17"/>
      <c r="K176" s="18"/>
      <c r="L176" s="157" t="s">
        <v>144</v>
      </c>
      <c r="M176" s="14" t="str">
        <f t="shared" si="23"/>
        <v>NUEVO</v>
      </c>
      <c r="N176" s="19" t="s">
        <v>2</v>
      </c>
      <c r="O176" s="19" t="s">
        <v>3</v>
      </c>
      <c r="P176" s="19" t="s">
        <v>4</v>
      </c>
      <c r="Q176" s="19" t="s">
        <v>5</v>
      </c>
      <c r="U176" s="23"/>
    </row>
    <row r="177" spans="1:28" s="14" customFormat="1" ht="17.399999999999999" customHeight="1" x14ac:dyDescent="0.2">
      <c r="A177" s="152">
        <v>1</v>
      </c>
      <c r="B177" s="166" t="s">
        <v>210</v>
      </c>
      <c r="C177" s="61"/>
      <c r="E177" s="62"/>
      <c r="F177" s="61"/>
      <c r="H177" s="62"/>
      <c r="I177" s="93"/>
      <c r="K177" s="18"/>
      <c r="L177" s="157" t="s">
        <v>144</v>
      </c>
      <c r="M177" s="14" t="str">
        <f t="shared" si="23"/>
        <v>NUEVO</v>
      </c>
      <c r="N177" s="19" t="s">
        <v>2</v>
      </c>
      <c r="O177" s="19" t="s">
        <v>3</v>
      </c>
      <c r="P177" s="19" t="s">
        <v>4</v>
      </c>
      <c r="Q177" s="19" t="s">
        <v>5</v>
      </c>
      <c r="U177" s="23"/>
    </row>
    <row r="178" spans="1:28" s="14" customFormat="1" ht="17.399999999999999" customHeight="1" x14ac:dyDescent="0.2">
      <c r="A178" s="152">
        <v>1</v>
      </c>
      <c r="B178" s="166" t="s">
        <v>211</v>
      </c>
      <c r="C178" s="61"/>
      <c r="D178" s="16">
        <v>5</v>
      </c>
      <c r="E178" s="62"/>
      <c r="F178" s="61"/>
      <c r="G178" s="16">
        <v>5</v>
      </c>
      <c r="H178" s="62"/>
      <c r="I178" s="93">
        <f t="shared" si="24"/>
        <v>0</v>
      </c>
      <c r="J178" s="17" t="s">
        <v>2</v>
      </c>
      <c r="K178" s="18"/>
      <c r="L178" s="157" t="s">
        <v>144</v>
      </c>
      <c r="M178" s="14" t="str">
        <f t="shared" si="23"/>
        <v>NUEVO</v>
      </c>
      <c r="N178" s="19" t="s">
        <v>2</v>
      </c>
      <c r="O178" s="19" t="s">
        <v>3</v>
      </c>
      <c r="P178" s="19" t="s">
        <v>4</v>
      </c>
      <c r="Q178" s="19" t="s">
        <v>5</v>
      </c>
      <c r="U178" s="23"/>
    </row>
    <row r="179" spans="1:28" s="14" customFormat="1" ht="17.399999999999999" customHeight="1" x14ac:dyDescent="0.2">
      <c r="A179" s="152">
        <v>1</v>
      </c>
      <c r="B179" s="166" t="s">
        <v>212</v>
      </c>
      <c r="C179" s="61"/>
      <c r="D179" s="16">
        <v>5</v>
      </c>
      <c r="E179" s="62"/>
      <c r="F179" s="61"/>
      <c r="G179" s="16">
        <v>5</v>
      </c>
      <c r="H179" s="62"/>
      <c r="I179" s="93">
        <f t="shared" si="24"/>
        <v>0</v>
      </c>
      <c r="J179" s="17" t="s">
        <v>2</v>
      </c>
      <c r="K179" s="18"/>
      <c r="L179" s="157" t="s">
        <v>144</v>
      </c>
      <c r="M179" s="14" t="str">
        <f t="shared" si="23"/>
        <v>NUEVO</v>
      </c>
      <c r="N179" s="19" t="s">
        <v>2</v>
      </c>
      <c r="O179" s="19" t="s">
        <v>3</v>
      </c>
      <c r="P179" s="19" t="s">
        <v>4</v>
      </c>
      <c r="Q179" s="19" t="s">
        <v>5</v>
      </c>
      <c r="U179" s="23"/>
    </row>
    <row r="180" spans="1:28" s="14" customFormat="1" ht="17.399999999999999" customHeight="1" x14ac:dyDescent="0.2">
      <c r="A180" s="152">
        <v>1</v>
      </c>
      <c r="B180" s="166" t="s">
        <v>213</v>
      </c>
      <c r="C180" s="61"/>
      <c r="D180" s="16">
        <v>5</v>
      </c>
      <c r="E180" s="62"/>
      <c r="F180" s="61"/>
      <c r="G180" s="16">
        <v>5</v>
      </c>
      <c r="H180" s="62"/>
      <c r="I180" s="93">
        <f t="shared" si="24"/>
        <v>0</v>
      </c>
      <c r="J180" s="17" t="s">
        <v>2</v>
      </c>
      <c r="K180" s="18"/>
      <c r="L180" s="157" t="s">
        <v>144</v>
      </c>
      <c r="M180" s="14" t="str">
        <f t="shared" si="23"/>
        <v>NUEVO</v>
      </c>
      <c r="N180" s="19" t="s">
        <v>2</v>
      </c>
      <c r="O180" s="19" t="s">
        <v>3</v>
      </c>
      <c r="P180" s="19" t="s">
        <v>4</v>
      </c>
      <c r="Q180" s="19" t="s">
        <v>5</v>
      </c>
      <c r="U180" s="23"/>
    </row>
    <row r="181" spans="1:28" s="14" customFormat="1" ht="17.399999999999999" customHeight="1" x14ac:dyDescent="0.2">
      <c r="A181" s="152">
        <v>1</v>
      </c>
      <c r="B181" s="166"/>
      <c r="C181" s="61"/>
      <c r="D181" s="16"/>
      <c r="E181" s="62"/>
      <c r="F181" s="61"/>
      <c r="G181" s="16"/>
      <c r="H181" s="62"/>
      <c r="I181" s="93"/>
      <c r="J181" s="17"/>
      <c r="K181" s="18"/>
      <c r="L181" s="157" t="s">
        <v>144</v>
      </c>
      <c r="M181" s="14" t="str">
        <f t="shared" si="23"/>
        <v>NUEVO</v>
      </c>
      <c r="N181" s="19" t="s">
        <v>2</v>
      </c>
      <c r="O181" s="19" t="s">
        <v>3</v>
      </c>
      <c r="P181" s="19" t="s">
        <v>4</v>
      </c>
      <c r="Q181" s="19" t="s">
        <v>5</v>
      </c>
      <c r="U181" s="23"/>
    </row>
    <row r="182" spans="1:28" s="14" customFormat="1" ht="17.399999999999999" customHeight="1" x14ac:dyDescent="0.2">
      <c r="A182" s="152">
        <v>1</v>
      </c>
      <c r="B182" s="166" t="s">
        <v>214</v>
      </c>
      <c r="C182" s="61"/>
      <c r="D182" s="16">
        <v>5</v>
      </c>
      <c r="E182" s="62"/>
      <c r="F182" s="61"/>
      <c r="G182" s="16">
        <v>5</v>
      </c>
      <c r="H182" s="62"/>
      <c r="I182" s="93">
        <f t="shared" si="24"/>
        <v>0</v>
      </c>
      <c r="J182" s="17" t="s">
        <v>2</v>
      </c>
      <c r="K182" s="18"/>
      <c r="L182" s="157" t="s">
        <v>144</v>
      </c>
      <c r="M182" s="14" t="str">
        <f t="shared" si="23"/>
        <v>NUEVO</v>
      </c>
      <c r="N182" s="19" t="s">
        <v>2</v>
      </c>
      <c r="O182" s="19" t="s">
        <v>3</v>
      </c>
      <c r="P182" s="19" t="s">
        <v>4</v>
      </c>
      <c r="Q182" s="19" t="s">
        <v>5</v>
      </c>
      <c r="U182" s="23"/>
    </row>
    <row r="183" spans="1:28" s="14" customFormat="1" ht="17.399999999999999" customHeight="1" x14ac:dyDescent="0.2">
      <c r="A183" s="152">
        <v>1</v>
      </c>
      <c r="B183" s="166"/>
      <c r="C183" s="61"/>
      <c r="D183" s="16"/>
      <c r="E183" s="62"/>
      <c r="F183" s="61"/>
      <c r="G183" s="16"/>
      <c r="H183" s="62"/>
      <c r="I183" s="93"/>
      <c r="J183" s="17"/>
      <c r="K183" s="18"/>
      <c r="L183" s="157" t="s">
        <v>144</v>
      </c>
      <c r="M183" s="14" t="str">
        <f t="shared" si="23"/>
        <v>NUEVO</v>
      </c>
      <c r="N183" s="19" t="s">
        <v>2</v>
      </c>
      <c r="O183" s="19" t="s">
        <v>3</v>
      </c>
      <c r="P183" s="19" t="s">
        <v>4</v>
      </c>
      <c r="Q183" s="19" t="s">
        <v>5</v>
      </c>
      <c r="U183" s="23"/>
    </row>
    <row r="184" spans="1:28" s="14" customFormat="1" ht="17.399999999999999" customHeight="1" x14ac:dyDescent="0.2">
      <c r="A184" s="152">
        <v>1</v>
      </c>
      <c r="B184" s="166" t="s">
        <v>215</v>
      </c>
      <c r="C184" s="61"/>
      <c r="D184" s="16"/>
      <c r="E184" s="62"/>
      <c r="F184" s="61"/>
      <c r="G184" s="16"/>
      <c r="H184" s="62"/>
      <c r="I184" s="93"/>
      <c r="J184" s="17"/>
      <c r="K184" s="18"/>
      <c r="L184" s="157" t="s">
        <v>144</v>
      </c>
      <c r="M184" s="14" t="str">
        <f t="shared" si="23"/>
        <v>NUEVO</v>
      </c>
      <c r="N184" s="19" t="s">
        <v>2</v>
      </c>
      <c r="O184" s="19" t="s">
        <v>3</v>
      </c>
      <c r="P184" s="19" t="s">
        <v>4</v>
      </c>
      <c r="Q184" s="19" t="s">
        <v>5</v>
      </c>
      <c r="U184" s="23"/>
    </row>
    <row r="185" spans="1:28" s="14" customFormat="1" ht="17.399999999999999" customHeight="1" x14ac:dyDescent="0.2">
      <c r="A185" s="152">
        <v>1</v>
      </c>
      <c r="B185" s="166"/>
      <c r="C185" s="61"/>
      <c r="D185" s="16"/>
      <c r="E185" s="62"/>
      <c r="F185" s="61"/>
      <c r="G185" s="16"/>
      <c r="H185" s="62"/>
      <c r="I185" s="93"/>
      <c r="J185" s="17"/>
      <c r="K185" s="18"/>
      <c r="L185" s="157" t="s">
        <v>144</v>
      </c>
      <c r="M185" s="14" t="str">
        <f t="shared" si="23"/>
        <v>NUEVO</v>
      </c>
      <c r="N185" s="19" t="s">
        <v>2</v>
      </c>
      <c r="O185" s="19" t="s">
        <v>3</v>
      </c>
      <c r="P185" s="19" t="s">
        <v>4</v>
      </c>
      <c r="Q185" s="19" t="s">
        <v>5</v>
      </c>
      <c r="U185" s="23"/>
    </row>
    <row r="186" spans="1:28" s="14" customFormat="1" ht="17.399999999999999" customHeight="1" x14ac:dyDescent="0.2">
      <c r="A186" s="152">
        <v>1</v>
      </c>
      <c r="B186" s="167" t="s">
        <v>184</v>
      </c>
      <c r="C186" s="61"/>
      <c r="D186" s="16">
        <v>5</v>
      </c>
      <c r="E186" s="62"/>
      <c r="F186" s="61"/>
      <c r="G186" s="16">
        <v>5</v>
      </c>
      <c r="H186" s="62"/>
      <c r="I186" s="93">
        <f t="shared" si="24"/>
        <v>0</v>
      </c>
      <c r="J186" s="17" t="s">
        <v>2</v>
      </c>
      <c r="K186" s="18"/>
      <c r="L186" s="157" t="s">
        <v>145</v>
      </c>
      <c r="M186" s="14" t="str">
        <f t="shared" si="23"/>
        <v>NUEVO</v>
      </c>
      <c r="N186" s="19" t="s">
        <v>2</v>
      </c>
      <c r="O186" s="19" t="s">
        <v>3</v>
      </c>
      <c r="P186" s="19" t="s">
        <v>4</v>
      </c>
      <c r="Q186" s="19" t="s">
        <v>5</v>
      </c>
      <c r="U186" s="23"/>
    </row>
    <row r="187" spans="1:28" s="14" customFormat="1" ht="10.5" customHeight="1" x14ac:dyDescent="0.2">
      <c r="A187" s="152">
        <v>1</v>
      </c>
      <c r="B187" s="126" t="s">
        <v>72</v>
      </c>
      <c r="C187" s="120"/>
      <c r="D187" s="109"/>
      <c r="E187" s="110"/>
      <c r="F187" s="120"/>
      <c r="G187" s="109"/>
      <c r="H187" s="110"/>
      <c r="I187" s="111"/>
      <c r="J187" s="112"/>
      <c r="K187" s="119"/>
      <c r="L187" s="157" t="s">
        <v>145</v>
      </c>
      <c r="U187" s="23"/>
    </row>
    <row r="188" spans="1:28" s="14" customFormat="1" ht="10.5" customHeight="1" x14ac:dyDescent="0.2">
      <c r="A188" s="152">
        <v>1</v>
      </c>
      <c r="B188" s="24" t="s">
        <v>247</v>
      </c>
      <c r="C188" s="64"/>
      <c r="D188" s="16"/>
      <c r="E188" s="62"/>
      <c r="F188" s="64"/>
      <c r="G188" s="16"/>
      <c r="H188" s="62"/>
      <c r="I188" s="94"/>
      <c r="J188" s="13"/>
      <c r="K188" s="18"/>
      <c r="L188" s="157" t="s">
        <v>145</v>
      </c>
      <c r="U188" s="23"/>
    </row>
    <row r="189" spans="1:28" s="14" customFormat="1" ht="10.5" customHeight="1" x14ac:dyDescent="0.2">
      <c r="A189" s="152">
        <v>1</v>
      </c>
      <c r="B189" s="24" t="s">
        <v>248</v>
      </c>
      <c r="C189" s="64"/>
      <c r="D189" s="16"/>
      <c r="E189" s="62"/>
      <c r="F189" s="64"/>
      <c r="G189" s="16"/>
      <c r="H189" s="62"/>
      <c r="I189" s="94"/>
      <c r="J189" s="13"/>
      <c r="K189" s="18"/>
      <c r="L189" s="157" t="s">
        <v>145</v>
      </c>
      <c r="U189" s="23"/>
    </row>
    <row r="190" spans="1:28" s="14" customFormat="1" ht="10.5" customHeight="1" x14ac:dyDescent="0.2">
      <c r="A190" s="152">
        <v>1</v>
      </c>
      <c r="B190" s="24" t="s">
        <v>249</v>
      </c>
      <c r="C190" s="64"/>
      <c r="D190" s="16">
        <v>8</v>
      </c>
      <c r="E190" s="62"/>
      <c r="F190" s="64"/>
      <c r="G190" s="16">
        <v>8</v>
      </c>
      <c r="H190" s="62"/>
      <c r="I190" s="93">
        <f>IF(E190=R190,0,(+AB190-E190)/+E190)</f>
        <v>0</v>
      </c>
      <c r="J190" s="17" t="s">
        <v>2</v>
      </c>
      <c r="K190" s="18"/>
      <c r="L190" s="157" t="s">
        <v>144</v>
      </c>
      <c r="M190" s="14" t="str">
        <f t="shared" ref="M190:M233" si="28">IF(C190=R190,Q190,IF(F190=C190,N190,IF(F190&gt;C190,O190,IF(F190&lt;C190,P190,Q190))))</f>
        <v>NUEVO</v>
      </c>
      <c r="N190" s="19" t="s">
        <v>2</v>
      </c>
      <c r="O190" s="19" t="s">
        <v>3</v>
      </c>
      <c r="P190" s="19" t="s">
        <v>4</v>
      </c>
      <c r="Q190" s="19" t="s">
        <v>5</v>
      </c>
      <c r="T190" s="14">
        <f>+G190*86.88</f>
        <v>695.04</v>
      </c>
      <c r="U190" s="23"/>
      <c r="AB190" s="14">
        <f>+G190*86.88</f>
        <v>695.04</v>
      </c>
    </row>
    <row r="191" spans="1:28" s="14" customFormat="1" ht="10.5" customHeight="1" x14ac:dyDescent="0.2">
      <c r="A191" s="152">
        <v>1</v>
      </c>
      <c r="B191" s="24" t="s">
        <v>250</v>
      </c>
      <c r="C191" s="64"/>
      <c r="D191" s="16">
        <v>9</v>
      </c>
      <c r="E191" s="62"/>
      <c r="F191" s="64"/>
      <c r="G191" s="16">
        <v>9</v>
      </c>
      <c r="H191" s="62"/>
      <c r="I191" s="93">
        <f t="shared" ref="I191:I232" si="29">IF(E191=R191,0,(+AB191-E191)/+E191)</f>
        <v>0</v>
      </c>
      <c r="J191" s="17" t="s">
        <v>2</v>
      </c>
      <c r="K191" s="18"/>
      <c r="L191" s="157" t="s">
        <v>144</v>
      </c>
      <c r="M191" s="14" t="str">
        <f t="shared" si="28"/>
        <v>NUEVO</v>
      </c>
      <c r="N191" s="19" t="s">
        <v>2</v>
      </c>
      <c r="O191" s="19" t="s">
        <v>3</v>
      </c>
      <c r="P191" s="19" t="s">
        <v>4</v>
      </c>
      <c r="Q191" s="19" t="s">
        <v>5</v>
      </c>
      <c r="T191" s="14">
        <f t="shared" ref="T191:T233" si="30">+G191*86.88</f>
        <v>781.92</v>
      </c>
      <c r="U191" s="23"/>
      <c r="AB191" s="14">
        <f t="shared" ref="AB191:AB233" si="31">+G191*86.88</f>
        <v>781.92</v>
      </c>
    </row>
    <row r="192" spans="1:28" s="14" customFormat="1" ht="10.5" customHeight="1" x14ac:dyDescent="0.2">
      <c r="A192" s="152">
        <v>1</v>
      </c>
      <c r="B192" s="24" t="s">
        <v>251</v>
      </c>
      <c r="C192" s="64"/>
      <c r="D192" s="16">
        <v>11</v>
      </c>
      <c r="E192" s="62"/>
      <c r="F192" s="64"/>
      <c r="G192" s="16">
        <v>11</v>
      </c>
      <c r="H192" s="62"/>
      <c r="I192" s="93">
        <f t="shared" si="29"/>
        <v>0</v>
      </c>
      <c r="J192" s="17" t="s">
        <v>2</v>
      </c>
      <c r="K192" s="18"/>
      <c r="L192" s="157" t="s">
        <v>144</v>
      </c>
      <c r="M192" s="14" t="str">
        <f t="shared" si="28"/>
        <v>NUEVO</v>
      </c>
      <c r="N192" s="19" t="s">
        <v>2</v>
      </c>
      <c r="O192" s="19" t="s">
        <v>3</v>
      </c>
      <c r="P192" s="19" t="s">
        <v>4</v>
      </c>
      <c r="Q192" s="19" t="s">
        <v>5</v>
      </c>
      <c r="T192" s="14">
        <f t="shared" si="30"/>
        <v>955.68</v>
      </c>
      <c r="U192" s="23"/>
      <c r="AB192" s="14">
        <f t="shared" si="31"/>
        <v>955.68</v>
      </c>
    </row>
    <row r="193" spans="1:28" s="14" customFormat="1" ht="10.5" customHeight="1" x14ac:dyDescent="0.2">
      <c r="A193" s="152">
        <v>1</v>
      </c>
      <c r="B193" s="24" t="s">
        <v>252</v>
      </c>
      <c r="C193" s="64"/>
      <c r="D193" s="16">
        <v>13</v>
      </c>
      <c r="E193" s="62"/>
      <c r="F193" s="64"/>
      <c r="G193" s="16">
        <v>13</v>
      </c>
      <c r="H193" s="62"/>
      <c r="I193" s="93">
        <f t="shared" si="29"/>
        <v>0</v>
      </c>
      <c r="J193" s="17" t="s">
        <v>2</v>
      </c>
      <c r="K193" s="18"/>
      <c r="L193" s="157" t="s">
        <v>144</v>
      </c>
      <c r="M193" s="14" t="str">
        <f t="shared" si="28"/>
        <v>NUEVO</v>
      </c>
      <c r="N193" s="19" t="s">
        <v>2</v>
      </c>
      <c r="O193" s="19" t="s">
        <v>3</v>
      </c>
      <c r="P193" s="19" t="s">
        <v>4</v>
      </c>
      <c r="Q193" s="19" t="s">
        <v>5</v>
      </c>
      <c r="T193" s="14">
        <f t="shared" si="30"/>
        <v>1129.44</v>
      </c>
      <c r="U193" s="23"/>
      <c r="AB193" s="14">
        <f t="shared" si="31"/>
        <v>1129.44</v>
      </c>
    </row>
    <row r="194" spans="1:28" s="14" customFormat="1" ht="10.5" customHeight="1" x14ac:dyDescent="0.2">
      <c r="A194" s="152">
        <v>1</v>
      </c>
      <c r="B194" s="24" t="s">
        <v>253</v>
      </c>
      <c r="C194" s="64"/>
      <c r="D194" s="16"/>
      <c r="E194" s="62"/>
      <c r="F194" s="64"/>
      <c r="G194" s="16"/>
      <c r="H194" s="62"/>
      <c r="I194" s="93">
        <f t="shared" si="29"/>
        <v>0</v>
      </c>
      <c r="J194" s="17" t="s">
        <v>2</v>
      </c>
      <c r="K194" s="18"/>
      <c r="L194" s="157" t="s">
        <v>144</v>
      </c>
      <c r="M194" s="14" t="str">
        <f t="shared" si="28"/>
        <v>NUEVO</v>
      </c>
      <c r="N194" s="19" t="s">
        <v>2</v>
      </c>
      <c r="O194" s="19" t="s">
        <v>3</v>
      </c>
      <c r="P194" s="19" t="s">
        <v>4</v>
      </c>
      <c r="Q194" s="19" t="s">
        <v>5</v>
      </c>
      <c r="T194" s="14">
        <f t="shared" si="30"/>
        <v>0</v>
      </c>
      <c r="U194" s="23"/>
      <c r="AB194" s="14">
        <f t="shared" si="31"/>
        <v>0</v>
      </c>
    </row>
    <row r="195" spans="1:28" s="14" customFormat="1" ht="10.5" customHeight="1" x14ac:dyDescent="0.2">
      <c r="A195" s="152">
        <v>1</v>
      </c>
      <c r="B195" s="24" t="s">
        <v>254</v>
      </c>
      <c r="C195" s="64"/>
      <c r="D195" s="16">
        <v>7</v>
      </c>
      <c r="E195" s="62"/>
      <c r="F195" s="64"/>
      <c r="G195" s="16">
        <v>7</v>
      </c>
      <c r="H195" s="62"/>
      <c r="I195" s="93">
        <f t="shared" si="29"/>
        <v>0</v>
      </c>
      <c r="J195" s="17" t="s">
        <v>2</v>
      </c>
      <c r="K195" s="18"/>
      <c r="L195" s="157" t="s">
        <v>144</v>
      </c>
      <c r="M195" s="14" t="str">
        <f t="shared" si="28"/>
        <v>NUEVO</v>
      </c>
      <c r="N195" s="19" t="s">
        <v>2</v>
      </c>
      <c r="O195" s="19" t="s">
        <v>3</v>
      </c>
      <c r="P195" s="19" t="s">
        <v>4</v>
      </c>
      <c r="Q195" s="19" t="s">
        <v>5</v>
      </c>
      <c r="T195" s="14">
        <f t="shared" si="30"/>
        <v>608.16</v>
      </c>
      <c r="U195" s="23"/>
      <c r="AB195" s="14">
        <f t="shared" si="31"/>
        <v>608.16</v>
      </c>
    </row>
    <row r="196" spans="1:28" s="14" customFormat="1" ht="10.5" customHeight="1" x14ac:dyDescent="0.2">
      <c r="A196" s="152">
        <v>1</v>
      </c>
      <c r="B196" s="24" t="s">
        <v>250</v>
      </c>
      <c r="C196" s="64"/>
      <c r="D196" s="16">
        <v>9</v>
      </c>
      <c r="E196" s="62"/>
      <c r="F196" s="64"/>
      <c r="G196" s="16">
        <v>9</v>
      </c>
      <c r="H196" s="62"/>
      <c r="I196" s="93">
        <f t="shared" si="29"/>
        <v>0</v>
      </c>
      <c r="J196" s="17" t="s">
        <v>2</v>
      </c>
      <c r="K196" s="18"/>
      <c r="L196" s="157" t="s">
        <v>144</v>
      </c>
      <c r="M196" s="14" t="str">
        <f t="shared" si="28"/>
        <v>NUEVO</v>
      </c>
      <c r="N196" s="19" t="s">
        <v>2</v>
      </c>
      <c r="O196" s="19" t="s">
        <v>3</v>
      </c>
      <c r="P196" s="19" t="s">
        <v>4</v>
      </c>
      <c r="Q196" s="19" t="s">
        <v>5</v>
      </c>
      <c r="T196" s="14">
        <f t="shared" si="30"/>
        <v>781.92</v>
      </c>
      <c r="U196" s="23"/>
      <c r="AB196" s="14">
        <f t="shared" si="31"/>
        <v>781.92</v>
      </c>
    </row>
    <row r="197" spans="1:28" s="14" customFormat="1" ht="10.5" customHeight="1" x14ac:dyDescent="0.2">
      <c r="A197" s="152">
        <v>1</v>
      </c>
      <c r="B197" s="24" t="s">
        <v>251</v>
      </c>
      <c r="C197" s="64"/>
      <c r="D197" s="16">
        <v>11</v>
      </c>
      <c r="E197" s="62"/>
      <c r="F197" s="64"/>
      <c r="G197" s="16">
        <v>11</v>
      </c>
      <c r="H197" s="62"/>
      <c r="I197" s="93">
        <f t="shared" si="29"/>
        <v>0</v>
      </c>
      <c r="J197" s="17" t="s">
        <v>2</v>
      </c>
      <c r="K197" s="18"/>
      <c r="L197" s="157" t="s">
        <v>144</v>
      </c>
      <c r="M197" s="14" t="str">
        <f t="shared" si="28"/>
        <v>NUEVO</v>
      </c>
      <c r="N197" s="19" t="s">
        <v>2</v>
      </c>
      <c r="O197" s="19" t="s">
        <v>3</v>
      </c>
      <c r="P197" s="19" t="s">
        <v>4</v>
      </c>
      <c r="Q197" s="19" t="s">
        <v>5</v>
      </c>
      <c r="T197" s="14">
        <f t="shared" si="30"/>
        <v>955.68</v>
      </c>
      <c r="U197" s="23"/>
      <c r="AB197" s="14">
        <f t="shared" si="31"/>
        <v>955.68</v>
      </c>
    </row>
    <row r="198" spans="1:28" s="14" customFormat="1" ht="10.5" customHeight="1" x14ac:dyDescent="0.2">
      <c r="A198" s="152">
        <v>1</v>
      </c>
      <c r="B198" s="24"/>
      <c r="C198" s="64"/>
      <c r="D198" s="16"/>
      <c r="E198" s="62"/>
      <c r="F198" s="64"/>
      <c r="G198" s="16"/>
      <c r="H198" s="62"/>
      <c r="I198" s="93">
        <f t="shared" si="29"/>
        <v>0</v>
      </c>
      <c r="J198" s="17" t="s">
        <v>2</v>
      </c>
      <c r="K198" s="18"/>
      <c r="L198" s="157" t="s">
        <v>144</v>
      </c>
      <c r="M198" s="14" t="str">
        <f t="shared" si="28"/>
        <v>NUEVO</v>
      </c>
      <c r="N198" s="19" t="s">
        <v>2</v>
      </c>
      <c r="O198" s="19" t="s">
        <v>3</v>
      </c>
      <c r="P198" s="19" t="s">
        <v>4</v>
      </c>
      <c r="Q198" s="19" t="s">
        <v>5</v>
      </c>
      <c r="T198" s="14">
        <f t="shared" si="30"/>
        <v>0</v>
      </c>
      <c r="U198" s="23"/>
      <c r="AB198" s="14">
        <f t="shared" si="31"/>
        <v>0</v>
      </c>
    </row>
    <row r="199" spans="1:28" s="14" customFormat="1" ht="10.5" customHeight="1" x14ac:dyDescent="0.2">
      <c r="A199" s="152">
        <v>1</v>
      </c>
      <c r="B199" s="24" t="s">
        <v>255</v>
      </c>
      <c r="C199" s="64"/>
      <c r="D199" s="16"/>
      <c r="E199" s="62"/>
      <c r="F199" s="64"/>
      <c r="G199" s="16"/>
      <c r="H199" s="62"/>
      <c r="I199" s="93">
        <f t="shared" si="29"/>
        <v>0</v>
      </c>
      <c r="J199" s="17" t="s">
        <v>2</v>
      </c>
      <c r="K199" s="18"/>
      <c r="L199" s="157" t="s">
        <v>144</v>
      </c>
      <c r="M199" s="14" t="str">
        <f t="shared" si="28"/>
        <v>NUEVO</v>
      </c>
      <c r="N199" s="19" t="s">
        <v>2</v>
      </c>
      <c r="O199" s="19" t="s">
        <v>3</v>
      </c>
      <c r="P199" s="19" t="s">
        <v>4</v>
      </c>
      <c r="Q199" s="19" t="s">
        <v>5</v>
      </c>
      <c r="T199" s="14">
        <f t="shared" si="30"/>
        <v>0</v>
      </c>
      <c r="U199" s="23"/>
      <c r="AB199" s="14">
        <f t="shared" si="31"/>
        <v>0</v>
      </c>
    </row>
    <row r="200" spans="1:28" s="14" customFormat="1" ht="10.5" customHeight="1" x14ac:dyDescent="0.2">
      <c r="A200" s="152">
        <v>1</v>
      </c>
      <c r="B200" s="24" t="s">
        <v>248</v>
      </c>
      <c r="C200" s="64"/>
      <c r="D200" s="16"/>
      <c r="E200" s="62"/>
      <c r="F200" s="64"/>
      <c r="G200" s="16"/>
      <c r="H200" s="62"/>
      <c r="I200" s="93">
        <f t="shared" si="29"/>
        <v>0</v>
      </c>
      <c r="J200" s="17" t="s">
        <v>2</v>
      </c>
      <c r="K200" s="18"/>
      <c r="L200" s="157" t="s">
        <v>144</v>
      </c>
      <c r="M200" s="14" t="str">
        <f t="shared" si="28"/>
        <v>NUEVO</v>
      </c>
      <c r="N200" s="19" t="s">
        <v>2</v>
      </c>
      <c r="O200" s="19" t="s">
        <v>3</v>
      </c>
      <c r="P200" s="19" t="s">
        <v>4</v>
      </c>
      <c r="Q200" s="19" t="s">
        <v>5</v>
      </c>
      <c r="T200" s="14">
        <f t="shared" si="30"/>
        <v>0</v>
      </c>
      <c r="U200" s="23"/>
      <c r="AB200" s="14">
        <f t="shared" si="31"/>
        <v>0</v>
      </c>
    </row>
    <row r="201" spans="1:28" s="14" customFormat="1" ht="10.5" customHeight="1" x14ac:dyDescent="0.2">
      <c r="A201" s="152">
        <v>1</v>
      </c>
      <c r="B201" s="24" t="s">
        <v>256</v>
      </c>
      <c r="C201" s="64"/>
      <c r="D201" s="16">
        <v>10</v>
      </c>
      <c r="E201" s="62"/>
      <c r="F201" s="64"/>
      <c r="G201" s="16">
        <v>10</v>
      </c>
      <c r="H201" s="62"/>
      <c r="I201" s="93">
        <f t="shared" si="29"/>
        <v>0</v>
      </c>
      <c r="J201" s="17" t="s">
        <v>2</v>
      </c>
      <c r="K201" s="18"/>
      <c r="L201" s="157" t="s">
        <v>144</v>
      </c>
      <c r="M201" s="14" t="str">
        <f t="shared" si="28"/>
        <v>NUEVO</v>
      </c>
      <c r="N201" s="19" t="s">
        <v>2</v>
      </c>
      <c r="O201" s="19" t="s">
        <v>3</v>
      </c>
      <c r="P201" s="19" t="s">
        <v>4</v>
      </c>
      <c r="Q201" s="19" t="s">
        <v>5</v>
      </c>
      <c r="T201" s="14">
        <f t="shared" si="30"/>
        <v>868.8</v>
      </c>
      <c r="U201" s="23"/>
      <c r="AB201" s="14">
        <f t="shared" si="31"/>
        <v>868.8</v>
      </c>
    </row>
    <row r="202" spans="1:28" s="14" customFormat="1" ht="10.5" customHeight="1" x14ac:dyDescent="0.2">
      <c r="A202" s="152">
        <v>1</v>
      </c>
      <c r="B202" s="24" t="s">
        <v>257</v>
      </c>
      <c r="C202" s="64"/>
      <c r="D202" s="16">
        <v>15</v>
      </c>
      <c r="E202" s="62"/>
      <c r="F202" s="64"/>
      <c r="G202" s="16">
        <v>15</v>
      </c>
      <c r="H202" s="62"/>
      <c r="I202" s="93">
        <f t="shared" si="29"/>
        <v>0</v>
      </c>
      <c r="J202" s="17" t="s">
        <v>2</v>
      </c>
      <c r="K202" s="18"/>
      <c r="L202" s="157" t="s">
        <v>144</v>
      </c>
      <c r="M202" s="14" t="str">
        <f t="shared" si="28"/>
        <v>NUEVO</v>
      </c>
      <c r="N202" s="19" t="s">
        <v>2</v>
      </c>
      <c r="O202" s="19" t="s">
        <v>3</v>
      </c>
      <c r="P202" s="19" t="s">
        <v>4</v>
      </c>
      <c r="Q202" s="19" t="s">
        <v>5</v>
      </c>
      <c r="T202" s="14">
        <f t="shared" si="30"/>
        <v>1303.1999999999998</v>
      </c>
      <c r="U202" s="23"/>
      <c r="AB202" s="14">
        <f t="shared" si="31"/>
        <v>1303.1999999999998</v>
      </c>
    </row>
    <row r="203" spans="1:28" s="14" customFormat="1" ht="10.5" customHeight="1" x14ac:dyDescent="0.2">
      <c r="A203" s="152">
        <v>1</v>
      </c>
      <c r="B203" s="24" t="s">
        <v>253</v>
      </c>
      <c r="C203" s="64"/>
      <c r="D203" s="16"/>
      <c r="E203" s="62"/>
      <c r="F203" s="64"/>
      <c r="G203" s="16"/>
      <c r="H203" s="62"/>
      <c r="I203" s="93">
        <f t="shared" si="29"/>
        <v>0</v>
      </c>
      <c r="J203" s="17" t="s">
        <v>2</v>
      </c>
      <c r="K203" s="18"/>
      <c r="L203" s="157" t="s">
        <v>144</v>
      </c>
      <c r="M203" s="14" t="str">
        <f t="shared" si="28"/>
        <v>NUEVO</v>
      </c>
      <c r="N203" s="19" t="s">
        <v>2</v>
      </c>
      <c r="O203" s="19" t="s">
        <v>3</v>
      </c>
      <c r="P203" s="19" t="s">
        <v>4</v>
      </c>
      <c r="Q203" s="19" t="s">
        <v>5</v>
      </c>
      <c r="T203" s="14">
        <f t="shared" si="30"/>
        <v>0</v>
      </c>
      <c r="U203" s="23"/>
      <c r="AB203" s="14">
        <f t="shared" si="31"/>
        <v>0</v>
      </c>
    </row>
    <row r="204" spans="1:28" s="14" customFormat="1" ht="10.5" customHeight="1" x14ac:dyDescent="0.2">
      <c r="A204" s="152">
        <v>1</v>
      </c>
      <c r="B204" s="24" t="s">
        <v>256</v>
      </c>
      <c r="C204" s="64"/>
      <c r="D204" s="16">
        <v>10</v>
      </c>
      <c r="E204" s="62"/>
      <c r="F204" s="64"/>
      <c r="G204" s="16">
        <v>10</v>
      </c>
      <c r="H204" s="62"/>
      <c r="I204" s="93">
        <f t="shared" si="29"/>
        <v>0</v>
      </c>
      <c r="J204" s="17" t="s">
        <v>2</v>
      </c>
      <c r="K204" s="18"/>
      <c r="L204" s="157" t="s">
        <v>144</v>
      </c>
      <c r="M204" s="14" t="str">
        <f t="shared" si="28"/>
        <v>NUEVO</v>
      </c>
      <c r="N204" s="19" t="s">
        <v>2</v>
      </c>
      <c r="O204" s="19" t="s">
        <v>3</v>
      </c>
      <c r="P204" s="19" t="s">
        <v>4</v>
      </c>
      <c r="Q204" s="19" t="s">
        <v>5</v>
      </c>
      <c r="T204" s="14">
        <f t="shared" si="30"/>
        <v>868.8</v>
      </c>
      <c r="U204" s="23"/>
      <c r="AB204" s="14">
        <f t="shared" si="31"/>
        <v>868.8</v>
      </c>
    </row>
    <row r="205" spans="1:28" s="14" customFormat="1" ht="10.5" customHeight="1" x14ac:dyDescent="0.2">
      <c r="A205" s="152">
        <v>1</v>
      </c>
      <c r="B205" s="24" t="s">
        <v>257</v>
      </c>
      <c r="C205" s="64"/>
      <c r="D205" s="16">
        <v>15</v>
      </c>
      <c r="E205" s="62"/>
      <c r="F205" s="64"/>
      <c r="G205" s="16">
        <v>15</v>
      </c>
      <c r="H205" s="62"/>
      <c r="I205" s="93">
        <f t="shared" si="29"/>
        <v>0</v>
      </c>
      <c r="J205" s="17" t="s">
        <v>2</v>
      </c>
      <c r="K205" s="18"/>
      <c r="L205" s="157" t="s">
        <v>144</v>
      </c>
      <c r="M205" s="14" t="str">
        <f t="shared" si="28"/>
        <v>NUEVO</v>
      </c>
      <c r="N205" s="19" t="s">
        <v>2</v>
      </c>
      <c r="O205" s="19" t="s">
        <v>3</v>
      </c>
      <c r="P205" s="19" t="s">
        <v>4</v>
      </c>
      <c r="Q205" s="19" t="s">
        <v>5</v>
      </c>
      <c r="T205" s="14">
        <f t="shared" si="30"/>
        <v>1303.1999999999998</v>
      </c>
      <c r="U205" s="23"/>
      <c r="AB205" s="14">
        <f t="shared" si="31"/>
        <v>1303.1999999999998</v>
      </c>
    </row>
    <row r="206" spans="1:28" s="14" customFormat="1" ht="10.5" customHeight="1" x14ac:dyDescent="0.2">
      <c r="A206" s="152">
        <v>1</v>
      </c>
      <c r="B206" s="24" t="s">
        <v>258</v>
      </c>
      <c r="C206" s="64"/>
      <c r="D206" s="16">
        <v>15</v>
      </c>
      <c r="E206" s="62"/>
      <c r="F206" s="64"/>
      <c r="G206" s="16">
        <v>15</v>
      </c>
      <c r="H206" s="62"/>
      <c r="I206" s="93">
        <f t="shared" si="29"/>
        <v>0</v>
      </c>
      <c r="J206" s="17" t="s">
        <v>2</v>
      </c>
      <c r="K206" s="18"/>
      <c r="L206" s="157" t="s">
        <v>144</v>
      </c>
      <c r="M206" s="14" t="str">
        <f t="shared" si="28"/>
        <v>NUEVO</v>
      </c>
      <c r="N206" s="19" t="s">
        <v>2</v>
      </c>
      <c r="O206" s="19" t="s">
        <v>3</v>
      </c>
      <c r="P206" s="19" t="s">
        <v>4</v>
      </c>
      <c r="Q206" s="19" t="s">
        <v>5</v>
      </c>
      <c r="T206" s="14">
        <f t="shared" si="30"/>
        <v>1303.1999999999998</v>
      </c>
      <c r="U206" s="23"/>
      <c r="AB206" s="14">
        <f t="shared" si="31"/>
        <v>1303.1999999999998</v>
      </c>
    </row>
    <row r="207" spans="1:28" s="14" customFormat="1" ht="10.5" customHeight="1" x14ac:dyDescent="0.2">
      <c r="A207" s="152">
        <v>1</v>
      </c>
      <c r="B207" s="24" t="s">
        <v>259</v>
      </c>
      <c r="C207" s="64"/>
      <c r="D207" s="16">
        <v>25</v>
      </c>
      <c r="E207" s="62"/>
      <c r="F207" s="64"/>
      <c r="G207" s="16">
        <v>25</v>
      </c>
      <c r="H207" s="62"/>
      <c r="I207" s="93">
        <f t="shared" si="29"/>
        <v>0</v>
      </c>
      <c r="J207" s="17" t="s">
        <v>2</v>
      </c>
      <c r="K207" s="18"/>
      <c r="L207" s="157" t="s">
        <v>144</v>
      </c>
      <c r="M207" s="14" t="str">
        <f t="shared" si="28"/>
        <v>NUEVO</v>
      </c>
      <c r="N207" s="19" t="s">
        <v>2</v>
      </c>
      <c r="O207" s="19" t="s">
        <v>3</v>
      </c>
      <c r="P207" s="19" t="s">
        <v>4</v>
      </c>
      <c r="Q207" s="19" t="s">
        <v>5</v>
      </c>
      <c r="T207" s="14">
        <f t="shared" si="30"/>
        <v>2172</v>
      </c>
      <c r="U207" s="23"/>
      <c r="AB207" s="14">
        <f t="shared" si="31"/>
        <v>2172</v>
      </c>
    </row>
    <row r="208" spans="1:28" s="14" customFormat="1" ht="10.5" customHeight="1" x14ac:dyDescent="0.2">
      <c r="A208" s="152">
        <v>1</v>
      </c>
      <c r="B208" s="24" t="s">
        <v>260</v>
      </c>
      <c r="C208" s="64"/>
      <c r="D208" s="16">
        <v>18</v>
      </c>
      <c r="E208" s="62"/>
      <c r="F208" s="64"/>
      <c r="G208" s="16">
        <v>18</v>
      </c>
      <c r="H208" s="62"/>
      <c r="I208" s="93">
        <f t="shared" si="29"/>
        <v>0</v>
      </c>
      <c r="J208" s="17" t="s">
        <v>2</v>
      </c>
      <c r="K208" s="18"/>
      <c r="L208" s="157" t="s">
        <v>144</v>
      </c>
      <c r="M208" s="14" t="str">
        <f t="shared" si="28"/>
        <v>NUEVO</v>
      </c>
      <c r="N208" s="19" t="s">
        <v>2</v>
      </c>
      <c r="O208" s="19" t="s">
        <v>3</v>
      </c>
      <c r="P208" s="19" t="s">
        <v>4</v>
      </c>
      <c r="Q208" s="19" t="s">
        <v>5</v>
      </c>
      <c r="T208" s="14">
        <f t="shared" si="30"/>
        <v>1563.84</v>
      </c>
      <c r="U208" s="23"/>
      <c r="AB208" s="14">
        <f t="shared" si="31"/>
        <v>1563.84</v>
      </c>
    </row>
    <row r="209" spans="1:28" s="14" customFormat="1" ht="10.5" customHeight="1" x14ac:dyDescent="0.2">
      <c r="A209" s="152">
        <v>1</v>
      </c>
      <c r="B209" s="24"/>
      <c r="C209" s="64"/>
      <c r="D209" s="16"/>
      <c r="E209" s="62"/>
      <c r="F209" s="64"/>
      <c r="G209" s="16"/>
      <c r="H209" s="62"/>
      <c r="I209" s="93">
        <f t="shared" si="29"/>
        <v>0</v>
      </c>
      <c r="J209" s="17" t="s">
        <v>2</v>
      </c>
      <c r="K209" s="18"/>
      <c r="L209" s="157" t="s">
        <v>144</v>
      </c>
      <c r="M209" s="14" t="str">
        <f t="shared" si="28"/>
        <v>NUEVO</v>
      </c>
      <c r="N209" s="19" t="s">
        <v>2</v>
      </c>
      <c r="O209" s="19" t="s">
        <v>3</v>
      </c>
      <c r="P209" s="19" t="s">
        <v>4</v>
      </c>
      <c r="Q209" s="19" t="s">
        <v>5</v>
      </c>
      <c r="T209" s="14">
        <f t="shared" si="30"/>
        <v>0</v>
      </c>
      <c r="U209" s="23"/>
      <c r="AB209" s="14">
        <f t="shared" si="31"/>
        <v>0</v>
      </c>
    </row>
    <row r="210" spans="1:28" s="14" customFormat="1" ht="10.5" customHeight="1" x14ac:dyDescent="0.2">
      <c r="A210" s="152">
        <v>1</v>
      </c>
      <c r="B210" s="24" t="s">
        <v>261</v>
      </c>
      <c r="C210" s="64"/>
      <c r="D210" s="16"/>
      <c r="E210" s="62"/>
      <c r="F210" s="64"/>
      <c r="G210" s="16"/>
      <c r="H210" s="62"/>
      <c r="I210" s="93">
        <f t="shared" si="29"/>
        <v>0</v>
      </c>
      <c r="J210" s="17" t="s">
        <v>2</v>
      </c>
      <c r="K210" s="18"/>
      <c r="L210" s="157" t="s">
        <v>144</v>
      </c>
      <c r="M210" s="14" t="str">
        <f t="shared" si="28"/>
        <v>NUEVO</v>
      </c>
      <c r="N210" s="19" t="s">
        <v>2</v>
      </c>
      <c r="O210" s="19" t="s">
        <v>3</v>
      </c>
      <c r="P210" s="19" t="s">
        <v>4</v>
      </c>
      <c r="Q210" s="19" t="s">
        <v>5</v>
      </c>
      <c r="T210" s="14">
        <f t="shared" si="30"/>
        <v>0</v>
      </c>
      <c r="U210" s="23"/>
      <c r="AB210" s="14">
        <f t="shared" si="31"/>
        <v>0</v>
      </c>
    </row>
    <row r="211" spans="1:28" s="14" customFormat="1" ht="10.5" customHeight="1" x14ac:dyDescent="0.2">
      <c r="A211" s="152">
        <v>1</v>
      </c>
      <c r="B211" s="24">
        <v>1000</v>
      </c>
      <c r="C211" s="64"/>
      <c r="D211" s="16">
        <v>0.5</v>
      </c>
      <c r="E211" s="62"/>
      <c r="F211" s="64"/>
      <c r="G211" s="16">
        <v>0.5</v>
      </c>
      <c r="H211" s="62"/>
      <c r="I211" s="93">
        <f t="shared" si="29"/>
        <v>0</v>
      </c>
      <c r="J211" s="17" t="s">
        <v>2</v>
      </c>
      <c r="K211" s="18"/>
      <c r="L211" s="157" t="s">
        <v>144</v>
      </c>
      <c r="M211" s="14" t="str">
        <f t="shared" si="28"/>
        <v>NUEVO</v>
      </c>
      <c r="N211" s="19" t="s">
        <v>2</v>
      </c>
      <c r="O211" s="19" t="s">
        <v>3</v>
      </c>
      <c r="P211" s="19" t="s">
        <v>4</v>
      </c>
      <c r="Q211" s="19" t="s">
        <v>5</v>
      </c>
      <c r="T211" s="14">
        <f t="shared" si="30"/>
        <v>43.44</v>
      </c>
      <c r="U211" s="23"/>
      <c r="AB211" s="14">
        <f t="shared" si="31"/>
        <v>43.44</v>
      </c>
    </row>
    <row r="212" spans="1:28" s="14" customFormat="1" ht="10.5" customHeight="1" x14ac:dyDescent="0.2">
      <c r="A212" s="152">
        <v>1</v>
      </c>
      <c r="B212" s="24">
        <v>10000</v>
      </c>
      <c r="C212" s="64"/>
      <c r="D212" s="16">
        <v>0.25</v>
      </c>
      <c r="E212" s="62"/>
      <c r="F212" s="64"/>
      <c r="G212" s="16">
        <v>0.25</v>
      </c>
      <c r="H212" s="62"/>
      <c r="I212" s="93">
        <f t="shared" si="29"/>
        <v>0</v>
      </c>
      <c r="J212" s="17" t="s">
        <v>2</v>
      </c>
      <c r="K212" s="18"/>
      <c r="L212" s="157" t="s">
        <v>144</v>
      </c>
      <c r="M212" s="14" t="str">
        <f t="shared" si="28"/>
        <v>NUEVO</v>
      </c>
      <c r="N212" s="19" t="s">
        <v>2</v>
      </c>
      <c r="O212" s="19" t="s">
        <v>3</v>
      </c>
      <c r="P212" s="19" t="s">
        <v>4</v>
      </c>
      <c r="Q212" s="19" t="s">
        <v>5</v>
      </c>
      <c r="T212" s="14">
        <f t="shared" si="30"/>
        <v>21.72</v>
      </c>
      <c r="U212" s="23"/>
      <c r="AB212" s="14">
        <f t="shared" si="31"/>
        <v>21.72</v>
      </c>
    </row>
    <row r="213" spans="1:28" s="14" customFormat="1" ht="10.5" customHeight="1" x14ac:dyDescent="0.2">
      <c r="A213" s="152">
        <v>1</v>
      </c>
      <c r="B213" s="24">
        <v>1000000</v>
      </c>
      <c r="C213" s="64"/>
      <c r="D213" s="16">
        <v>0.1</v>
      </c>
      <c r="E213" s="62"/>
      <c r="F213" s="64"/>
      <c r="G213" s="16">
        <v>0.1</v>
      </c>
      <c r="H213" s="62"/>
      <c r="I213" s="93">
        <f t="shared" si="29"/>
        <v>0</v>
      </c>
      <c r="J213" s="17" t="s">
        <v>2</v>
      </c>
      <c r="K213" s="18"/>
      <c r="L213" s="157" t="s">
        <v>144</v>
      </c>
      <c r="M213" s="14" t="str">
        <f t="shared" si="28"/>
        <v>NUEVO</v>
      </c>
      <c r="N213" s="19" t="s">
        <v>2</v>
      </c>
      <c r="O213" s="19" t="s">
        <v>3</v>
      </c>
      <c r="P213" s="19" t="s">
        <v>4</v>
      </c>
      <c r="Q213" s="19" t="s">
        <v>5</v>
      </c>
      <c r="T213" s="14">
        <f t="shared" si="30"/>
        <v>8.6880000000000006</v>
      </c>
      <c r="U213" s="23"/>
      <c r="AB213" s="14">
        <f t="shared" si="31"/>
        <v>8.6880000000000006</v>
      </c>
    </row>
    <row r="214" spans="1:28" s="14" customFormat="1" ht="10.5" customHeight="1" x14ac:dyDescent="0.2">
      <c r="A214" s="152">
        <v>1</v>
      </c>
      <c r="B214" s="24" t="s">
        <v>233</v>
      </c>
      <c r="C214" s="64"/>
      <c r="D214" s="16">
        <v>0.05</v>
      </c>
      <c r="E214" s="62"/>
      <c r="F214" s="64"/>
      <c r="G214" s="16">
        <v>0.05</v>
      </c>
      <c r="H214" s="62"/>
      <c r="I214" s="93">
        <f t="shared" si="29"/>
        <v>0</v>
      </c>
      <c r="J214" s="17" t="s">
        <v>2</v>
      </c>
      <c r="K214" s="18"/>
      <c r="L214" s="157" t="s">
        <v>144</v>
      </c>
      <c r="M214" s="14" t="str">
        <f t="shared" si="28"/>
        <v>NUEVO</v>
      </c>
      <c r="N214" s="19" t="s">
        <v>2</v>
      </c>
      <c r="O214" s="19" t="s">
        <v>3</v>
      </c>
      <c r="P214" s="19" t="s">
        <v>4</v>
      </c>
      <c r="Q214" s="19" t="s">
        <v>5</v>
      </c>
      <c r="T214" s="14">
        <f t="shared" si="30"/>
        <v>4.3440000000000003</v>
      </c>
      <c r="U214" s="23"/>
      <c r="AB214" s="14">
        <f t="shared" si="31"/>
        <v>4.3440000000000003</v>
      </c>
    </row>
    <row r="215" spans="1:28" s="14" customFormat="1" ht="10.5" customHeight="1" x14ac:dyDescent="0.2">
      <c r="A215" s="152">
        <v>1</v>
      </c>
      <c r="B215" s="24" t="s">
        <v>262</v>
      </c>
      <c r="C215" s="64"/>
      <c r="D215" s="16">
        <v>5</v>
      </c>
      <c r="E215" s="62"/>
      <c r="F215" s="64"/>
      <c r="G215" s="16">
        <v>5</v>
      </c>
      <c r="H215" s="62"/>
      <c r="I215" s="93">
        <f t="shared" si="29"/>
        <v>0</v>
      </c>
      <c r="J215" s="17" t="s">
        <v>2</v>
      </c>
      <c r="K215" s="18"/>
      <c r="L215" s="157" t="s">
        <v>144</v>
      </c>
      <c r="M215" s="14" t="str">
        <f t="shared" si="28"/>
        <v>NUEVO</v>
      </c>
      <c r="N215" s="19" t="s">
        <v>2</v>
      </c>
      <c r="O215" s="19" t="s">
        <v>3</v>
      </c>
      <c r="P215" s="19" t="s">
        <v>4</v>
      </c>
      <c r="Q215" s="19" t="s">
        <v>5</v>
      </c>
      <c r="T215" s="14">
        <f t="shared" si="30"/>
        <v>434.4</v>
      </c>
      <c r="U215" s="23"/>
      <c r="AB215" s="14">
        <f t="shared" si="31"/>
        <v>434.4</v>
      </c>
    </row>
    <row r="216" spans="1:28" s="14" customFormat="1" ht="10.5" customHeight="1" x14ac:dyDescent="0.2">
      <c r="A216" s="152">
        <v>1</v>
      </c>
      <c r="B216" s="24" t="s">
        <v>263</v>
      </c>
      <c r="C216" s="64" t="s">
        <v>171</v>
      </c>
      <c r="D216" s="16"/>
      <c r="E216" s="62"/>
      <c r="F216" s="64" t="s">
        <v>171</v>
      </c>
      <c r="G216" s="16"/>
      <c r="H216" s="62"/>
      <c r="I216" s="93">
        <f t="shared" si="29"/>
        <v>0</v>
      </c>
      <c r="J216" s="17" t="s">
        <v>2</v>
      </c>
      <c r="K216" s="18"/>
      <c r="L216" s="157" t="s">
        <v>144</v>
      </c>
      <c r="M216" s="14" t="str">
        <f t="shared" si="28"/>
        <v>IGUAL</v>
      </c>
      <c r="N216" s="19" t="s">
        <v>2</v>
      </c>
      <c r="O216" s="19" t="s">
        <v>3</v>
      </c>
      <c r="P216" s="19" t="s">
        <v>4</v>
      </c>
      <c r="Q216" s="19" t="s">
        <v>5</v>
      </c>
      <c r="T216" s="14">
        <f t="shared" si="30"/>
        <v>0</v>
      </c>
      <c r="U216" s="23"/>
      <c r="AB216" s="14">
        <f t="shared" si="31"/>
        <v>0</v>
      </c>
    </row>
    <row r="217" spans="1:28" s="14" customFormat="1" ht="10.5" customHeight="1" x14ac:dyDescent="0.2">
      <c r="A217" s="152">
        <v>1</v>
      </c>
      <c r="B217" s="24" t="s">
        <v>264</v>
      </c>
      <c r="C217" s="64">
        <v>10</v>
      </c>
      <c r="D217" s="16"/>
      <c r="E217" s="62"/>
      <c r="F217" s="64">
        <v>10</v>
      </c>
      <c r="G217" s="16"/>
      <c r="H217" s="62"/>
      <c r="I217" s="93">
        <f t="shared" si="29"/>
        <v>0</v>
      </c>
      <c r="J217" s="17" t="s">
        <v>2</v>
      </c>
      <c r="K217" s="18"/>
      <c r="L217" s="157" t="s">
        <v>144</v>
      </c>
      <c r="M217" s="14" t="str">
        <f t="shared" si="28"/>
        <v>IGUAL</v>
      </c>
      <c r="N217" s="19" t="s">
        <v>2</v>
      </c>
      <c r="O217" s="19" t="s">
        <v>3</v>
      </c>
      <c r="P217" s="19" t="s">
        <v>4</v>
      </c>
      <c r="Q217" s="19" t="s">
        <v>5</v>
      </c>
      <c r="T217" s="14">
        <f t="shared" si="30"/>
        <v>0</v>
      </c>
      <c r="U217" s="23"/>
      <c r="AB217" s="14">
        <f t="shared" si="31"/>
        <v>0</v>
      </c>
    </row>
    <row r="218" spans="1:28" s="14" customFormat="1" ht="10.5" customHeight="1" x14ac:dyDescent="0.2">
      <c r="A218" s="152">
        <v>1</v>
      </c>
      <c r="B218" s="24"/>
      <c r="C218" s="64"/>
      <c r="D218" s="16"/>
      <c r="E218" s="62"/>
      <c r="F218" s="64"/>
      <c r="G218" s="16"/>
      <c r="H218" s="62"/>
      <c r="I218" s="93">
        <f t="shared" si="29"/>
        <v>0</v>
      </c>
      <c r="J218" s="17" t="s">
        <v>2</v>
      </c>
      <c r="K218" s="18"/>
      <c r="L218" s="157" t="s">
        <v>144</v>
      </c>
      <c r="M218" s="14" t="str">
        <f t="shared" si="28"/>
        <v>NUEVO</v>
      </c>
      <c r="N218" s="19" t="s">
        <v>2</v>
      </c>
      <c r="O218" s="19" t="s">
        <v>3</v>
      </c>
      <c r="P218" s="19" t="s">
        <v>4</v>
      </c>
      <c r="Q218" s="19" t="s">
        <v>5</v>
      </c>
      <c r="T218" s="14">
        <f t="shared" si="30"/>
        <v>0</v>
      </c>
      <c r="U218" s="23"/>
      <c r="AB218" s="14">
        <f t="shared" si="31"/>
        <v>0</v>
      </c>
    </row>
    <row r="219" spans="1:28" s="14" customFormat="1" ht="10.5" customHeight="1" x14ac:dyDescent="0.2">
      <c r="A219" s="152">
        <v>1</v>
      </c>
      <c r="B219" s="24" t="s">
        <v>265</v>
      </c>
      <c r="C219" s="64" t="s">
        <v>171</v>
      </c>
      <c r="D219" s="16"/>
      <c r="E219" s="62"/>
      <c r="F219" s="64" t="s">
        <v>171</v>
      </c>
      <c r="G219" s="16"/>
      <c r="H219" s="62"/>
      <c r="I219" s="93">
        <f t="shared" si="29"/>
        <v>0</v>
      </c>
      <c r="J219" s="17" t="s">
        <v>2</v>
      </c>
      <c r="K219" s="18"/>
      <c r="L219" s="157" t="s">
        <v>144</v>
      </c>
      <c r="M219" s="14" t="str">
        <f t="shared" si="28"/>
        <v>IGUAL</v>
      </c>
      <c r="N219" s="19" t="s">
        <v>2</v>
      </c>
      <c r="O219" s="19" t="s">
        <v>3</v>
      </c>
      <c r="P219" s="19" t="s">
        <v>4</v>
      </c>
      <c r="Q219" s="19" t="s">
        <v>5</v>
      </c>
      <c r="T219" s="14">
        <f t="shared" si="30"/>
        <v>0</v>
      </c>
      <c r="U219" s="23"/>
      <c r="AB219" s="14">
        <f t="shared" si="31"/>
        <v>0</v>
      </c>
    </row>
    <row r="220" spans="1:28" s="14" customFormat="1" ht="10.5" customHeight="1" x14ac:dyDescent="0.2">
      <c r="A220" s="152">
        <v>1</v>
      </c>
      <c r="B220" s="24" t="s">
        <v>266</v>
      </c>
      <c r="C220" s="64"/>
      <c r="D220" s="16"/>
      <c r="E220" s="62"/>
      <c r="F220" s="64"/>
      <c r="G220" s="16"/>
      <c r="H220" s="62"/>
      <c r="I220" s="93">
        <f t="shared" si="29"/>
        <v>0</v>
      </c>
      <c r="J220" s="17" t="s">
        <v>2</v>
      </c>
      <c r="K220" s="18"/>
      <c r="L220" s="157" t="s">
        <v>144</v>
      </c>
      <c r="M220" s="14" t="str">
        <f t="shared" si="28"/>
        <v>NUEVO</v>
      </c>
      <c r="N220" s="19" t="s">
        <v>2</v>
      </c>
      <c r="O220" s="19" t="s">
        <v>3</v>
      </c>
      <c r="P220" s="19" t="s">
        <v>4</v>
      </c>
      <c r="Q220" s="19" t="s">
        <v>5</v>
      </c>
      <c r="T220" s="14">
        <f t="shared" si="30"/>
        <v>0</v>
      </c>
      <c r="U220" s="23"/>
      <c r="AB220" s="14">
        <f t="shared" si="31"/>
        <v>0</v>
      </c>
    </row>
    <row r="221" spans="1:28" s="14" customFormat="1" ht="10.5" customHeight="1" x14ac:dyDescent="0.2">
      <c r="A221" s="152">
        <v>1</v>
      </c>
      <c r="B221" s="24" t="s">
        <v>267</v>
      </c>
      <c r="C221" s="64"/>
      <c r="D221" s="16"/>
      <c r="E221" s="62"/>
      <c r="F221" s="64"/>
      <c r="G221" s="16"/>
      <c r="H221" s="62"/>
      <c r="I221" s="93">
        <f t="shared" si="29"/>
        <v>0</v>
      </c>
      <c r="J221" s="17" t="s">
        <v>2</v>
      </c>
      <c r="K221" s="18"/>
      <c r="L221" s="157" t="s">
        <v>144</v>
      </c>
      <c r="M221" s="14" t="str">
        <f t="shared" si="28"/>
        <v>NUEVO</v>
      </c>
      <c r="N221" s="19" t="s">
        <v>2</v>
      </c>
      <c r="O221" s="19" t="s">
        <v>3</v>
      </c>
      <c r="P221" s="19" t="s">
        <v>4</v>
      </c>
      <c r="Q221" s="19" t="s">
        <v>5</v>
      </c>
      <c r="T221" s="14">
        <f t="shared" si="30"/>
        <v>0</v>
      </c>
      <c r="U221" s="23"/>
      <c r="AB221" s="14">
        <f t="shared" si="31"/>
        <v>0</v>
      </c>
    </row>
    <row r="222" spans="1:28" s="14" customFormat="1" ht="10.5" customHeight="1" x14ac:dyDescent="0.2">
      <c r="A222" s="152">
        <v>1</v>
      </c>
      <c r="B222" s="24" t="s">
        <v>268</v>
      </c>
      <c r="C222" s="64"/>
      <c r="D222" s="16">
        <v>0.8</v>
      </c>
      <c r="E222" s="62"/>
      <c r="F222" s="64"/>
      <c r="G222" s="16">
        <v>0.8</v>
      </c>
      <c r="H222" s="62"/>
      <c r="I222" s="93">
        <f t="shared" si="29"/>
        <v>0</v>
      </c>
      <c r="J222" s="17" t="s">
        <v>2</v>
      </c>
      <c r="K222" s="18"/>
      <c r="L222" s="157" t="s">
        <v>144</v>
      </c>
      <c r="M222" s="14" t="str">
        <f t="shared" si="28"/>
        <v>NUEVO</v>
      </c>
      <c r="N222" s="19" t="s">
        <v>2</v>
      </c>
      <c r="O222" s="19" t="s">
        <v>3</v>
      </c>
      <c r="P222" s="19" t="s">
        <v>4</v>
      </c>
      <c r="Q222" s="19" t="s">
        <v>5</v>
      </c>
      <c r="T222" s="14">
        <f t="shared" si="30"/>
        <v>69.504000000000005</v>
      </c>
      <c r="U222" s="23"/>
      <c r="AB222" s="14">
        <f t="shared" si="31"/>
        <v>69.504000000000005</v>
      </c>
    </row>
    <row r="223" spans="1:28" s="14" customFormat="1" ht="10.5" customHeight="1" x14ac:dyDescent="0.2">
      <c r="A223" s="152">
        <v>1</v>
      </c>
      <c r="B223" s="24" t="s">
        <v>269</v>
      </c>
      <c r="C223" s="64"/>
      <c r="D223" s="16">
        <v>1</v>
      </c>
      <c r="E223" s="62"/>
      <c r="F223" s="64"/>
      <c r="G223" s="16">
        <v>1</v>
      </c>
      <c r="H223" s="62"/>
      <c r="I223" s="93">
        <f t="shared" si="29"/>
        <v>0</v>
      </c>
      <c r="J223" s="17" t="s">
        <v>2</v>
      </c>
      <c r="K223" s="18"/>
      <c r="L223" s="157" t="s">
        <v>144</v>
      </c>
      <c r="M223" s="14" t="str">
        <f t="shared" si="28"/>
        <v>NUEVO</v>
      </c>
      <c r="N223" s="19" t="s">
        <v>2</v>
      </c>
      <c r="O223" s="19" t="s">
        <v>3</v>
      </c>
      <c r="P223" s="19" t="s">
        <v>4</v>
      </c>
      <c r="Q223" s="19" t="s">
        <v>5</v>
      </c>
      <c r="T223" s="14">
        <f t="shared" si="30"/>
        <v>86.88</v>
      </c>
      <c r="U223" s="23"/>
      <c r="AB223" s="14">
        <f t="shared" si="31"/>
        <v>86.88</v>
      </c>
    </row>
    <row r="224" spans="1:28" s="14" customFormat="1" ht="10.5" customHeight="1" x14ac:dyDescent="0.2">
      <c r="A224" s="152">
        <v>1</v>
      </c>
      <c r="B224" s="24" t="s">
        <v>270</v>
      </c>
      <c r="C224" s="64"/>
      <c r="D224" s="16">
        <v>0.8</v>
      </c>
      <c r="E224" s="62"/>
      <c r="F224" s="64"/>
      <c r="G224" s="16">
        <v>0.8</v>
      </c>
      <c r="H224" s="62"/>
      <c r="I224" s="93">
        <f t="shared" si="29"/>
        <v>0</v>
      </c>
      <c r="J224" s="17" t="s">
        <v>2</v>
      </c>
      <c r="K224" s="18"/>
      <c r="L224" s="157" t="s">
        <v>144</v>
      </c>
      <c r="M224" s="14" t="str">
        <f t="shared" si="28"/>
        <v>NUEVO</v>
      </c>
      <c r="N224" s="19" t="s">
        <v>2</v>
      </c>
      <c r="O224" s="19" t="s">
        <v>3</v>
      </c>
      <c r="P224" s="19" t="s">
        <v>4</v>
      </c>
      <c r="Q224" s="19" t="s">
        <v>5</v>
      </c>
      <c r="T224" s="14">
        <f t="shared" si="30"/>
        <v>69.504000000000005</v>
      </c>
      <c r="U224" s="23"/>
      <c r="AB224" s="14">
        <f t="shared" si="31"/>
        <v>69.504000000000005</v>
      </c>
    </row>
    <row r="225" spans="1:28" s="14" customFormat="1" ht="10.5" customHeight="1" x14ac:dyDescent="0.2">
      <c r="A225" s="152">
        <v>1</v>
      </c>
      <c r="B225" s="24" t="s">
        <v>271</v>
      </c>
      <c r="C225" s="64"/>
      <c r="D225" s="16"/>
      <c r="E225" s="62"/>
      <c r="F225" s="64"/>
      <c r="G225" s="16"/>
      <c r="H225" s="62"/>
      <c r="I225" s="93">
        <f t="shared" si="29"/>
        <v>0</v>
      </c>
      <c r="J225" s="17" t="s">
        <v>2</v>
      </c>
      <c r="K225" s="18"/>
      <c r="L225" s="157" t="s">
        <v>144</v>
      </c>
      <c r="M225" s="14" t="str">
        <f t="shared" si="28"/>
        <v>NUEVO</v>
      </c>
      <c r="N225" s="19" t="s">
        <v>2</v>
      </c>
      <c r="O225" s="19" t="s">
        <v>3</v>
      </c>
      <c r="P225" s="19" t="s">
        <v>4</v>
      </c>
      <c r="Q225" s="19" t="s">
        <v>5</v>
      </c>
      <c r="T225" s="14">
        <f t="shared" si="30"/>
        <v>0</v>
      </c>
      <c r="U225" s="23"/>
      <c r="AB225" s="14">
        <f t="shared" si="31"/>
        <v>0</v>
      </c>
    </row>
    <row r="226" spans="1:28" s="14" customFormat="1" ht="10.5" customHeight="1" x14ac:dyDescent="0.2">
      <c r="A226" s="152">
        <v>1</v>
      </c>
      <c r="B226" s="24" t="s">
        <v>272</v>
      </c>
      <c r="C226" s="64"/>
      <c r="D226" s="16">
        <v>0.8</v>
      </c>
      <c r="E226" s="62"/>
      <c r="F226" s="64"/>
      <c r="G226" s="16">
        <v>0.8</v>
      </c>
      <c r="H226" s="62"/>
      <c r="I226" s="93">
        <f t="shared" si="29"/>
        <v>0</v>
      </c>
      <c r="J226" s="17" t="s">
        <v>2</v>
      </c>
      <c r="K226" s="18"/>
      <c r="L226" s="157" t="s">
        <v>144</v>
      </c>
      <c r="M226" s="14" t="str">
        <f t="shared" si="28"/>
        <v>NUEVO</v>
      </c>
      <c r="N226" s="19" t="s">
        <v>2</v>
      </c>
      <c r="O226" s="19" t="s">
        <v>3</v>
      </c>
      <c r="P226" s="19" t="s">
        <v>4</v>
      </c>
      <c r="Q226" s="19" t="s">
        <v>5</v>
      </c>
      <c r="T226" s="14">
        <f t="shared" si="30"/>
        <v>69.504000000000005</v>
      </c>
      <c r="U226" s="23"/>
      <c r="AB226" s="14">
        <f t="shared" si="31"/>
        <v>69.504000000000005</v>
      </c>
    </row>
    <row r="227" spans="1:28" s="14" customFormat="1" ht="10.5" customHeight="1" x14ac:dyDescent="0.2">
      <c r="A227" s="152">
        <v>1</v>
      </c>
      <c r="B227" s="24" t="s">
        <v>273</v>
      </c>
      <c r="C227" s="64"/>
      <c r="D227" s="16">
        <v>1.6</v>
      </c>
      <c r="E227" s="62"/>
      <c r="F227" s="64"/>
      <c r="G227" s="16">
        <v>1.6</v>
      </c>
      <c r="H227" s="62"/>
      <c r="I227" s="93">
        <f t="shared" si="29"/>
        <v>0</v>
      </c>
      <c r="J227" s="17" t="s">
        <v>2</v>
      </c>
      <c r="K227" s="18"/>
      <c r="L227" s="157" t="s">
        <v>144</v>
      </c>
      <c r="M227" s="14" t="str">
        <f t="shared" si="28"/>
        <v>NUEVO</v>
      </c>
      <c r="N227" s="19" t="s">
        <v>2</v>
      </c>
      <c r="O227" s="19" t="s">
        <v>3</v>
      </c>
      <c r="P227" s="19" t="s">
        <v>4</v>
      </c>
      <c r="Q227" s="19" t="s">
        <v>5</v>
      </c>
      <c r="T227" s="14">
        <f t="shared" si="30"/>
        <v>139.00800000000001</v>
      </c>
      <c r="U227" s="23"/>
      <c r="AB227" s="14">
        <f t="shared" si="31"/>
        <v>139.00800000000001</v>
      </c>
    </row>
    <row r="228" spans="1:28" s="14" customFormat="1" ht="10.5" customHeight="1" x14ac:dyDescent="0.2">
      <c r="A228" s="152">
        <v>1</v>
      </c>
      <c r="B228" s="24" t="s">
        <v>274</v>
      </c>
      <c r="C228" s="64"/>
      <c r="D228" s="16">
        <v>1.6</v>
      </c>
      <c r="E228" s="62"/>
      <c r="F228" s="64"/>
      <c r="G228" s="16">
        <v>1.6</v>
      </c>
      <c r="H228" s="62"/>
      <c r="I228" s="93">
        <f t="shared" si="29"/>
        <v>0</v>
      </c>
      <c r="J228" s="17" t="s">
        <v>2</v>
      </c>
      <c r="K228" s="18"/>
      <c r="L228" s="157" t="s">
        <v>144</v>
      </c>
      <c r="M228" s="14" t="str">
        <f t="shared" si="28"/>
        <v>NUEVO</v>
      </c>
      <c r="N228" s="19" t="s">
        <v>2</v>
      </c>
      <c r="O228" s="19" t="s">
        <v>3</v>
      </c>
      <c r="P228" s="19" t="s">
        <v>4</v>
      </c>
      <c r="Q228" s="19" t="s">
        <v>5</v>
      </c>
      <c r="T228" s="14">
        <f t="shared" si="30"/>
        <v>139.00800000000001</v>
      </c>
      <c r="U228" s="23"/>
      <c r="AB228" s="14">
        <f t="shared" si="31"/>
        <v>139.00800000000001</v>
      </c>
    </row>
    <row r="229" spans="1:28" s="14" customFormat="1" ht="10.5" customHeight="1" x14ac:dyDescent="0.2">
      <c r="A229" s="152">
        <v>1</v>
      </c>
      <c r="B229" s="24" t="s">
        <v>275</v>
      </c>
      <c r="C229" s="64"/>
      <c r="D229" s="16">
        <v>3</v>
      </c>
      <c r="E229" s="62"/>
      <c r="F229" s="64"/>
      <c r="G229" s="16">
        <v>3</v>
      </c>
      <c r="H229" s="62"/>
      <c r="I229" s="93">
        <f t="shared" si="29"/>
        <v>0</v>
      </c>
      <c r="J229" s="17" t="s">
        <v>2</v>
      </c>
      <c r="K229" s="18"/>
      <c r="L229" s="157" t="s">
        <v>144</v>
      </c>
      <c r="M229" s="14" t="str">
        <f t="shared" si="28"/>
        <v>NUEVO</v>
      </c>
      <c r="N229" s="19" t="s">
        <v>2</v>
      </c>
      <c r="O229" s="19" t="s">
        <v>3</v>
      </c>
      <c r="P229" s="19" t="s">
        <v>4</v>
      </c>
      <c r="Q229" s="19" t="s">
        <v>5</v>
      </c>
      <c r="T229" s="14">
        <f t="shared" si="30"/>
        <v>260.64</v>
      </c>
      <c r="U229" s="23"/>
      <c r="AB229" s="14">
        <f t="shared" si="31"/>
        <v>260.64</v>
      </c>
    </row>
    <row r="230" spans="1:28" s="14" customFormat="1" ht="10.5" customHeight="1" x14ac:dyDescent="0.2">
      <c r="A230" s="152">
        <v>1</v>
      </c>
      <c r="B230" s="24" t="s">
        <v>276</v>
      </c>
      <c r="C230" s="64"/>
      <c r="D230" s="16">
        <v>1</v>
      </c>
      <c r="E230" s="62"/>
      <c r="F230" s="64"/>
      <c r="G230" s="16">
        <v>1</v>
      </c>
      <c r="H230" s="62"/>
      <c r="I230" s="93">
        <f t="shared" si="29"/>
        <v>0</v>
      </c>
      <c r="J230" s="17" t="s">
        <v>2</v>
      </c>
      <c r="K230" s="18"/>
      <c r="L230" s="157" t="s">
        <v>144</v>
      </c>
      <c r="M230" s="14" t="str">
        <f t="shared" si="28"/>
        <v>NUEVO</v>
      </c>
      <c r="N230" s="19" t="s">
        <v>2</v>
      </c>
      <c r="O230" s="19" t="s">
        <v>3</v>
      </c>
      <c r="P230" s="19" t="s">
        <v>4</v>
      </c>
      <c r="Q230" s="19" t="s">
        <v>5</v>
      </c>
      <c r="T230" s="14">
        <f t="shared" si="30"/>
        <v>86.88</v>
      </c>
      <c r="U230" s="23"/>
      <c r="AB230" s="14">
        <f t="shared" si="31"/>
        <v>86.88</v>
      </c>
    </row>
    <row r="231" spans="1:28" s="14" customFormat="1" ht="10.5" customHeight="1" x14ac:dyDescent="0.2">
      <c r="A231" s="152">
        <v>1</v>
      </c>
      <c r="B231" s="24" t="s">
        <v>277</v>
      </c>
      <c r="C231" s="64" t="s">
        <v>278</v>
      </c>
      <c r="D231" s="16"/>
      <c r="E231" s="62"/>
      <c r="F231" s="64" t="s">
        <v>278</v>
      </c>
      <c r="G231" s="16"/>
      <c r="H231" s="62"/>
      <c r="I231" s="93">
        <f t="shared" si="29"/>
        <v>0</v>
      </c>
      <c r="J231" s="17" t="s">
        <v>2</v>
      </c>
      <c r="K231" s="18"/>
      <c r="L231" s="157" t="s">
        <v>144</v>
      </c>
      <c r="M231" s="14" t="str">
        <f t="shared" si="28"/>
        <v>IGUAL</v>
      </c>
      <c r="N231" s="19" t="s">
        <v>2</v>
      </c>
      <c r="O231" s="19" t="s">
        <v>3</v>
      </c>
      <c r="P231" s="19" t="s">
        <v>4</v>
      </c>
      <c r="Q231" s="19" t="s">
        <v>5</v>
      </c>
      <c r="T231" s="14">
        <f t="shared" si="30"/>
        <v>0</v>
      </c>
      <c r="U231" s="23"/>
      <c r="AB231" s="14">
        <f t="shared" si="31"/>
        <v>0</v>
      </c>
    </row>
    <row r="232" spans="1:28" s="14" customFormat="1" ht="10.5" customHeight="1" x14ac:dyDescent="0.2">
      <c r="A232" s="152">
        <v>1</v>
      </c>
      <c r="B232" s="24" t="s">
        <v>279</v>
      </c>
      <c r="C232" s="64" t="s">
        <v>278</v>
      </c>
      <c r="D232" s="16"/>
      <c r="E232" s="62"/>
      <c r="F232" s="64" t="s">
        <v>278</v>
      </c>
      <c r="G232" s="16"/>
      <c r="H232" s="62"/>
      <c r="I232" s="93">
        <f t="shared" si="29"/>
        <v>0</v>
      </c>
      <c r="J232" s="17" t="s">
        <v>2</v>
      </c>
      <c r="K232" s="18"/>
      <c r="L232" s="157" t="s">
        <v>144</v>
      </c>
      <c r="M232" s="14" t="str">
        <f t="shared" si="28"/>
        <v>IGUAL</v>
      </c>
      <c r="N232" s="19" t="s">
        <v>2</v>
      </c>
      <c r="O232" s="19" t="s">
        <v>3</v>
      </c>
      <c r="P232" s="19" t="s">
        <v>4</v>
      </c>
      <c r="Q232" s="19" t="s">
        <v>5</v>
      </c>
      <c r="T232" s="14">
        <f t="shared" si="30"/>
        <v>0</v>
      </c>
      <c r="U232" s="23"/>
      <c r="AB232" s="14">
        <f t="shared" si="31"/>
        <v>0</v>
      </c>
    </row>
    <row r="233" spans="1:28" s="14" customFormat="1" ht="10.5" customHeight="1" x14ac:dyDescent="0.2">
      <c r="A233" s="152">
        <v>1</v>
      </c>
      <c r="B233" s="24" t="s">
        <v>13</v>
      </c>
      <c r="C233" s="64"/>
      <c r="D233" s="16"/>
      <c r="E233" s="62"/>
      <c r="F233" s="64"/>
      <c r="G233" s="16"/>
      <c r="H233" s="62"/>
      <c r="I233" s="93" t="s">
        <v>171</v>
      </c>
      <c r="J233" s="17" t="s">
        <v>171</v>
      </c>
      <c r="K233" s="18"/>
      <c r="L233" s="157" t="s">
        <v>144</v>
      </c>
      <c r="M233" s="14" t="str">
        <f t="shared" si="28"/>
        <v>NUEVO</v>
      </c>
      <c r="N233" s="19" t="s">
        <v>2</v>
      </c>
      <c r="O233" s="19" t="s">
        <v>3</v>
      </c>
      <c r="P233" s="19" t="s">
        <v>4</v>
      </c>
      <c r="Q233" s="19" t="s">
        <v>5</v>
      </c>
      <c r="T233" s="14">
        <f t="shared" si="30"/>
        <v>0</v>
      </c>
      <c r="U233" s="23"/>
      <c r="AB233" s="14">
        <f t="shared" si="31"/>
        <v>0</v>
      </c>
    </row>
    <row r="234" spans="1:28" s="14" customFormat="1" ht="10.5" customHeight="1" x14ac:dyDescent="0.2">
      <c r="A234" s="152">
        <v>1</v>
      </c>
      <c r="B234" s="126" t="s">
        <v>92</v>
      </c>
      <c r="C234" s="120"/>
      <c r="D234" s="109"/>
      <c r="E234" s="110"/>
      <c r="F234" s="120"/>
      <c r="G234" s="109"/>
      <c r="H234" s="110"/>
      <c r="I234" s="111"/>
      <c r="J234" s="112"/>
      <c r="K234" s="119"/>
      <c r="L234" s="157"/>
      <c r="U234" s="23"/>
    </row>
    <row r="235" spans="1:28" customFormat="1" ht="10.5" customHeight="1" x14ac:dyDescent="0.25">
      <c r="A235" s="152">
        <v>1</v>
      </c>
      <c r="B235" s="24" t="s">
        <v>280</v>
      </c>
      <c r="C235" s="64"/>
      <c r="D235" s="11">
        <v>2.65</v>
      </c>
      <c r="E235" s="65"/>
      <c r="F235" s="64"/>
      <c r="G235" s="11">
        <v>2.65</v>
      </c>
      <c r="H235" s="65"/>
      <c r="I235" s="93">
        <f t="shared" ref="I235:I273" si="32">IF(D235=R235,0,(+G235-D235)/+D235)</f>
        <v>0</v>
      </c>
      <c r="J235" s="17" t="str">
        <f t="shared" ref="J235:J255" si="33">M235</f>
        <v>IGUAL</v>
      </c>
      <c r="K235" s="18"/>
      <c r="L235" s="157" t="s">
        <v>145</v>
      </c>
      <c r="M235" s="14" t="str">
        <f t="shared" ref="M235:M256" si="34">IF(D235=R235,Q235,IF(G235=D235,N235,IF(G235&gt;D235,O235,IF(G235&lt;D235,P235,Q235))))</f>
        <v>IGUAL</v>
      </c>
      <c r="N235" s="19" t="s">
        <v>2</v>
      </c>
      <c r="O235" s="19" t="s">
        <v>3</v>
      </c>
      <c r="P235" s="19" t="s">
        <v>4</v>
      </c>
      <c r="Q235" s="19" t="s">
        <v>5</v>
      </c>
      <c r="T235" s="14">
        <f t="shared" ref="T235:T256" si="35">+G235*61.38</f>
        <v>162.65700000000001</v>
      </c>
      <c r="U235" s="23"/>
    </row>
    <row r="236" spans="1:28" customFormat="1" ht="10.5" customHeight="1" x14ac:dyDescent="0.25">
      <c r="A236" s="152">
        <v>1</v>
      </c>
      <c r="B236" s="24"/>
      <c r="C236" s="64"/>
      <c r="D236" s="11"/>
      <c r="E236" s="65"/>
      <c r="F236" s="64"/>
      <c r="G236" s="11"/>
      <c r="H236" s="65"/>
      <c r="I236" s="93" t="s">
        <v>171</v>
      </c>
      <c r="J236" s="17" t="s">
        <v>171</v>
      </c>
      <c r="K236" s="18"/>
      <c r="L236" s="157" t="s">
        <v>145</v>
      </c>
      <c r="M236" s="14" t="str">
        <f t="shared" si="34"/>
        <v>NUEVO</v>
      </c>
      <c r="N236" s="19" t="s">
        <v>2</v>
      </c>
      <c r="O236" s="19" t="s">
        <v>3</v>
      </c>
      <c r="P236" s="19" t="s">
        <v>4</v>
      </c>
      <c r="Q236" s="19" t="s">
        <v>5</v>
      </c>
      <c r="T236" s="14">
        <f t="shared" si="35"/>
        <v>0</v>
      </c>
      <c r="U236" s="23"/>
    </row>
    <row r="237" spans="1:28" customFormat="1" ht="10.5" customHeight="1" x14ac:dyDescent="0.25">
      <c r="A237" s="152">
        <v>1</v>
      </c>
      <c r="B237" s="24" t="s">
        <v>281</v>
      </c>
      <c r="C237" s="64"/>
      <c r="D237" s="11">
        <v>2.65</v>
      </c>
      <c r="E237" s="65"/>
      <c r="F237" s="64"/>
      <c r="G237" s="11">
        <v>2.65</v>
      </c>
      <c r="H237" s="65"/>
      <c r="I237" s="93">
        <f t="shared" si="32"/>
        <v>0</v>
      </c>
      <c r="J237" s="17" t="str">
        <f t="shared" si="33"/>
        <v>IGUAL</v>
      </c>
      <c r="K237" s="18"/>
      <c r="L237" s="157" t="s">
        <v>145</v>
      </c>
      <c r="M237" s="14" t="str">
        <f t="shared" si="34"/>
        <v>IGUAL</v>
      </c>
      <c r="N237" s="19" t="s">
        <v>2</v>
      </c>
      <c r="O237" s="19" t="s">
        <v>3</v>
      </c>
      <c r="P237" s="19" t="s">
        <v>4</v>
      </c>
      <c r="Q237" s="19" t="s">
        <v>5</v>
      </c>
      <c r="T237" s="14">
        <f t="shared" si="35"/>
        <v>162.65700000000001</v>
      </c>
      <c r="U237" s="23"/>
    </row>
    <row r="238" spans="1:28" customFormat="1" ht="10.5" customHeight="1" x14ac:dyDescent="0.25">
      <c r="A238" s="152">
        <v>1</v>
      </c>
      <c r="B238" s="24"/>
      <c r="C238" s="64"/>
      <c r="D238" s="11"/>
      <c r="E238" s="65"/>
      <c r="F238" s="64"/>
      <c r="G238" s="11"/>
      <c r="H238" s="65"/>
      <c r="I238" s="93" t="s">
        <v>171</v>
      </c>
      <c r="J238" s="17" t="s">
        <v>171</v>
      </c>
      <c r="K238" s="18"/>
      <c r="L238" s="157" t="s">
        <v>145</v>
      </c>
      <c r="M238" s="14" t="str">
        <f t="shared" si="34"/>
        <v>NUEVO</v>
      </c>
      <c r="N238" s="19" t="s">
        <v>2</v>
      </c>
      <c r="O238" s="19" t="s">
        <v>3</v>
      </c>
      <c r="P238" s="19" t="s">
        <v>4</v>
      </c>
      <c r="Q238" s="19" t="s">
        <v>5</v>
      </c>
      <c r="T238" s="14">
        <f t="shared" si="35"/>
        <v>0</v>
      </c>
      <c r="U238" s="23"/>
    </row>
    <row r="239" spans="1:28" customFormat="1" ht="10.5" customHeight="1" x14ac:dyDescent="0.25">
      <c r="A239" s="152">
        <v>1</v>
      </c>
      <c r="B239" s="24" t="s">
        <v>282</v>
      </c>
      <c r="C239" s="64"/>
      <c r="D239" s="11">
        <v>3</v>
      </c>
      <c r="E239" s="65"/>
      <c r="F239" s="64"/>
      <c r="G239" s="11">
        <v>3</v>
      </c>
      <c r="H239" s="65"/>
      <c r="I239" s="93">
        <f t="shared" si="32"/>
        <v>0</v>
      </c>
      <c r="J239" s="17" t="str">
        <f t="shared" si="33"/>
        <v>IGUAL</v>
      </c>
      <c r="K239" s="18"/>
      <c r="L239" s="157" t="s">
        <v>145</v>
      </c>
      <c r="M239" s="14" t="str">
        <f t="shared" si="34"/>
        <v>IGUAL</v>
      </c>
      <c r="N239" s="19" t="s">
        <v>2</v>
      </c>
      <c r="O239" s="19" t="s">
        <v>3</v>
      </c>
      <c r="P239" s="19" t="s">
        <v>4</v>
      </c>
      <c r="Q239" s="19" t="s">
        <v>5</v>
      </c>
      <c r="T239" s="14">
        <f t="shared" si="35"/>
        <v>184.14000000000001</v>
      </c>
      <c r="U239" s="23"/>
    </row>
    <row r="240" spans="1:28" customFormat="1" ht="10.5" customHeight="1" x14ac:dyDescent="0.25">
      <c r="A240" s="152">
        <v>1</v>
      </c>
      <c r="B240" s="24" t="s">
        <v>283</v>
      </c>
      <c r="C240" s="64"/>
      <c r="D240" s="11"/>
      <c r="E240" s="65"/>
      <c r="F240" s="64"/>
      <c r="G240" s="11"/>
      <c r="H240" s="65"/>
      <c r="I240" s="93" t="s">
        <v>171</v>
      </c>
      <c r="J240" s="17" t="s">
        <v>171</v>
      </c>
      <c r="K240" s="18"/>
      <c r="L240" s="157" t="s">
        <v>145</v>
      </c>
      <c r="M240" s="14" t="str">
        <f t="shared" si="34"/>
        <v>NUEVO</v>
      </c>
      <c r="N240" s="19" t="s">
        <v>2</v>
      </c>
      <c r="O240" s="19" t="s">
        <v>3</v>
      </c>
      <c r="P240" s="19" t="s">
        <v>4</v>
      </c>
      <c r="Q240" s="19" t="s">
        <v>5</v>
      </c>
      <c r="T240" s="14">
        <f t="shared" si="35"/>
        <v>0</v>
      </c>
      <c r="U240" s="23"/>
    </row>
    <row r="241" spans="1:21" customFormat="1" ht="10.5" customHeight="1" x14ac:dyDescent="0.25">
      <c r="A241" s="152">
        <v>1</v>
      </c>
      <c r="B241" s="24"/>
      <c r="C241" s="64"/>
      <c r="D241" s="11"/>
      <c r="E241" s="65"/>
      <c r="F241" s="64"/>
      <c r="G241" s="11"/>
      <c r="H241" s="65"/>
      <c r="I241" s="93" t="s">
        <v>171</v>
      </c>
      <c r="J241" s="17" t="s">
        <v>171</v>
      </c>
      <c r="K241" s="18"/>
      <c r="L241" s="157" t="s">
        <v>145</v>
      </c>
      <c r="M241" s="14" t="str">
        <f t="shared" si="34"/>
        <v>NUEVO</v>
      </c>
      <c r="N241" s="19" t="s">
        <v>2</v>
      </c>
      <c r="O241" s="19" t="s">
        <v>3</v>
      </c>
      <c r="P241" s="19" t="s">
        <v>4</v>
      </c>
      <c r="Q241" s="19" t="s">
        <v>5</v>
      </c>
      <c r="T241" s="14">
        <f t="shared" si="35"/>
        <v>0</v>
      </c>
      <c r="U241" s="23"/>
    </row>
    <row r="242" spans="1:21" customFormat="1" ht="10.5" customHeight="1" x14ac:dyDescent="0.25">
      <c r="A242" s="152">
        <v>1</v>
      </c>
      <c r="B242" s="24" t="s">
        <v>284</v>
      </c>
      <c r="C242" s="64"/>
      <c r="D242" s="11">
        <v>3</v>
      </c>
      <c r="E242" s="65"/>
      <c r="F242" s="64"/>
      <c r="G242" s="11">
        <v>3</v>
      </c>
      <c r="H242" s="65"/>
      <c r="I242" s="93">
        <f t="shared" si="32"/>
        <v>0</v>
      </c>
      <c r="J242" s="17" t="str">
        <f t="shared" si="33"/>
        <v>IGUAL</v>
      </c>
      <c r="K242" s="18"/>
      <c r="L242" s="157" t="s">
        <v>145</v>
      </c>
      <c r="M242" s="14" t="str">
        <f t="shared" si="34"/>
        <v>IGUAL</v>
      </c>
      <c r="N242" s="19" t="s">
        <v>2</v>
      </c>
      <c r="O242" s="19" t="s">
        <v>3</v>
      </c>
      <c r="P242" s="19" t="s">
        <v>4</v>
      </c>
      <c r="Q242" s="19" t="s">
        <v>5</v>
      </c>
      <c r="T242" s="14">
        <f t="shared" si="35"/>
        <v>184.14000000000001</v>
      </c>
      <c r="U242" s="23"/>
    </row>
    <row r="243" spans="1:21" customFormat="1" ht="10.5" customHeight="1" x14ac:dyDescent="0.25">
      <c r="A243" s="152">
        <v>1</v>
      </c>
      <c r="B243" s="24"/>
      <c r="C243" s="64"/>
      <c r="D243" s="11"/>
      <c r="E243" s="65"/>
      <c r="F243" s="64"/>
      <c r="G243" s="11"/>
      <c r="H243" s="65"/>
      <c r="I243" s="93" t="s">
        <v>171</v>
      </c>
      <c r="J243" s="17" t="s">
        <v>171</v>
      </c>
      <c r="K243" s="18"/>
      <c r="L243" s="157" t="s">
        <v>145</v>
      </c>
      <c r="M243" s="14" t="str">
        <f t="shared" si="34"/>
        <v>NUEVO</v>
      </c>
      <c r="N243" s="19" t="s">
        <v>2</v>
      </c>
      <c r="O243" s="19" t="s">
        <v>3</v>
      </c>
      <c r="P243" s="19" t="s">
        <v>4</v>
      </c>
      <c r="Q243" s="19" t="s">
        <v>5</v>
      </c>
      <c r="T243" s="14">
        <f t="shared" si="35"/>
        <v>0</v>
      </c>
      <c r="U243" s="23"/>
    </row>
    <row r="244" spans="1:21" customFormat="1" ht="10.5" customHeight="1" x14ac:dyDescent="0.25">
      <c r="A244" s="152">
        <v>1</v>
      </c>
      <c r="B244" s="24" t="s">
        <v>285</v>
      </c>
      <c r="C244" s="64"/>
      <c r="D244" s="11">
        <v>0.5</v>
      </c>
      <c r="E244" s="65"/>
      <c r="F244" s="64"/>
      <c r="G244" s="11">
        <v>0.5</v>
      </c>
      <c r="H244" s="65"/>
      <c r="I244" s="93">
        <f t="shared" si="32"/>
        <v>0</v>
      </c>
      <c r="J244" s="17" t="str">
        <f t="shared" si="33"/>
        <v>IGUAL</v>
      </c>
      <c r="K244" s="18"/>
      <c r="L244" s="157" t="s">
        <v>145</v>
      </c>
      <c r="M244" s="14" t="str">
        <f t="shared" si="34"/>
        <v>IGUAL</v>
      </c>
      <c r="N244" s="19" t="s">
        <v>2</v>
      </c>
      <c r="O244" s="19" t="s">
        <v>3</v>
      </c>
      <c r="P244" s="19" t="s">
        <v>4</v>
      </c>
      <c r="Q244" s="19" t="s">
        <v>5</v>
      </c>
      <c r="T244" s="14">
        <f t="shared" si="35"/>
        <v>30.69</v>
      </c>
      <c r="U244" s="23"/>
    </row>
    <row r="245" spans="1:21" customFormat="1" ht="10.5" customHeight="1" x14ac:dyDescent="0.25">
      <c r="A245" s="152">
        <v>1</v>
      </c>
      <c r="B245" s="24"/>
      <c r="C245" s="64"/>
      <c r="D245" s="11"/>
      <c r="E245" s="65"/>
      <c r="F245" s="64"/>
      <c r="G245" s="11"/>
      <c r="H245" s="65"/>
      <c r="I245" s="93" t="s">
        <v>171</v>
      </c>
      <c r="J245" s="17" t="s">
        <v>171</v>
      </c>
      <c r="K245" s="18"/>
      <c r="L245" s="157" t="s">
        <v>145</v>
      </c>
      <c r="M245" s="14" t="str">
        <f t="shared" si="34"/>
        <v>NUEVO</v>
      </c>
      <c r="N245" s="19" t="s">
        <v>2</v>
      </c>
      <c r="O245" s="19" t="s">
        <v>3</v>
      </c>
      <c r="P245" s="19" t="s">
        <v>4</v>
      </c>
      <c r="Q245" s="19" t="s">
        <v>5</v>
      </c>
      <c r="T245" s="14">
        <f t="shared" si="35"/>
        <v>0</v>
      </c>
      <c r="U245" s="23"/>
    </row>
    <row r="246" spans="1:21" customFormat="1" ht="10.5" customHeight="1" x14ac:dyDescent="0.25">
      <c r="A246" s="152">
        <v>1</v>
      </c>
      <c r="B246" s="24" t="s">
        <v>286</v>
      </c>
      <c r="C246" s="64"/>
      <c r="D246" s="11">
        <v>3</v>
      </c>
      <c r="E246" s="65"/>
      <c r="F246" s="64"/>
      <c r="G246" s="11">
        <v>3</v>
      </c>
      <c r="H246" s="65"/>
      <c r="I246" s="93">
        <f t="shared" si="32"/>
        <v>0</v>
      </c>
      <c r="J246" s="17" t="str">
        <f t="shared" si="33"/>
        <v>IGUAL</v>
      </c>
      <c r="K246" s="18"/>
      <c r="L246" s="157" t="s">
        <v>145</v>
      </c>
      <c r="M246" s="14" t="str">
        <f t="shared" si="34"/>
        <v>IGUAL</v>
      </c>
      <c r="N246" s="19" t="s">
        <v>2</v>
      </c>
      <c r="O246" s="19" t="s">
        <v>3</v>
      </c>
      <c r="P246" s="19" t="s">
        <v>4</v>
      </c>
      <c r="Q246" s="19" t="s">
        <v>5</v>
      </c>
      <c r="T246" s="14">
        <f t="shared" si="35"/>
        <v>184.14000000000001</v>
      </c>
      <c r="U246" s="23"/>
    </row>
    <row r="247" spans="1:21" customFormat="1" ht="10.5" customHeight="1" x14ac:dyDescent="0.25">
      <c r="A247" s="152">
        <v>1</v>
      </c>
      <c r="B247" s="24" t="s">
        <v>287</v>
      </c>
      <c r="C247" s="64"/>
      <c r="D247" s="11"/>
      <c r="E247" s="65"/>
      <c r="F247" s="64"/>
      <c r="G247" s="11"/>
      <c r="H247" s="65"/>
      <c r="I247" s="93" t="s">
        <v>171</v>
      </c>
      <c r="J247" s="17" t="s">
        <v>171</v>
      </c>
      <c r="K247" s="18"/>
      <c r="L247" s="157" t="s">
        <v>145</v>
      </c>
      <c r="M247" s="14" t="str">
        <f t="shared" si="34"/>
        <v>NUEVO</v>
      </c>
      <c r="N247" s="19" t="s">
        <v>2</v>
      </c>
      <c r="O247" s="19" t="s">
        <v>3</v>
      </c>
      <c r="P247" s="19" t="s">
        <v>4</v>
      </c>
      <c r="Q247" s="19" t="s">
        <v>5</v>
      </c>
      <c r="T247" s="14">
        <f t="shared" si="35"/>
        <v>0</v>
      </c>
      <c r="U247" s="23"/>
    </row>
    <row r="248" spans="1:21" customFormat="1" ht="10.5" customHeight="1" x14ac:dyDescent="0.25">
      <c r="A248" s="152">
        <v>1</v>
      </c>
      <c r="B248" s="24"/>
      <c r="C248" s="64"/>
      <c r="D248" s="11"/>
      <c r="E248" s="65"/>
      <c r="F248" s="64"/>
      <c r="G248" s="11"/>
      <c r="H248" s="65"/>
      <c r="I248" s="93" t="s">
        <v>171</v>
      </c>
      <c r="J248" s="17" t="s">
        <v>171</v>
      </c>
      <c r="K248" s="18"/>
      <c r="L248" s="157" t="s">
        <v>145</v>
      </c>
      <c r="M248" s="14" t="str">
        <f t="shared" si="34"/>
        <v>NUEVO</v>
      </c>
      <c r="N248" s="19" t="s">
        <v>2</v>
      </c>
      <c r="O248" s="19" t="s">
        <v>3</v>
      </c>
      <c r="P248" s="19" t="s">
        <v>4</v>
      </c>
      <c r="Q248" s="19" t="s">
        <v>5</v>
      </c>
      <c r="T248" s="14">
        <f t="shared" si="35"/>
        <v>0</v>
      </c>
      <c r="U248" s="23"/>
    </row>
    <row r="249" spans="1:21" customFormat="1" ht="10.5" customHeight="1" x14ac:dyDescent="0.25">
      <c r="A249" s="152">
        <v>1</v>
      </c>
      <c r="B249" s="24" t="s">
        <v>288</v>
      </c>
      <c r="C249" s="64"/>
      <c r="D249" s="11">
        <v>1</v>
      </c>
      <c r="E249" s="65"/>
      <c r="F249" s="64"/>
      <c r="G249" s="11">
        <v>1</v>
      </c>
      <c r="H249" s="65"/>
      <c r="I249" s="93">
        <f t="shared" si="32"/>
        <v>0</v>
      </c>
      <c r="J249" s="17" t="str">
        <f t="shared" si="33"/>
        <v>IGUAL</v>
      </c>
      <c r="K249" s="18"/>
      <c r="L249" s="157" t="s">
        <v>145</v>
      </c>
      <c r="M249" s="14" t="str">
        <f t="shared" si="34"/>
        <v>IGUAL</v>
      </c>
      <c r="N249" s="19" t="s">
        <v>2</v>
      </c>
      <c r="O249" s="19" t="s">
        <v>3</v>
      </c>
      <c r="P249" s="19" t="s">
        <v>4</v>
      </c>
      <c r="Q249" s="19" t="s">
        <v>5</v>
      </c>
      <c r="T249" s="14">
        <f t="shared" si="35"/>
        <v>61.38</v>
      </c>
      <c r="U249" s="23"/>
    </row>
    <row r="250" spans="1:21" customFormat="1" ht="10.5" customHeight="1" x14ac:dyDescent="0.25">
      <c r="A250" s="152">
        <v>1</v>
      </c>
      <c r="B250" s="24"/>
      <c r="C250" s="64"/>
      <c r="D250" s="11"/>
      <c r="E250" s="65"/>
      <c r="F250" s="64"/>
      <c r="G250" s="11"/>
      <c r="H250" s="65"/>
      <c r="I250" s="93" t="s">
        <v>171</v>
      </c>
      <c r="J250" s="17" t="s">
        <v>171</v>
      </c>
      <c r="K250" s="18"/>
      <c r="L250" s="157" t="s">
        <v>145</v>
      </c>
      <c r="M250" s="14" t="str">
        <f t="shared" si="34"/>
        <v>NUEVO</v>
      </c>
      <c r="N250" s="19" t="s">
        <v>2</v>
      </c>
      <c r="O250" s="19" t="s">
        <v>3</v>
      </c>
      <c r="P250" s="19" t="s">
        <v>4</v>
      </c>
      <c r="Q250" s="19" t="s">
        <v>5</v>
      </c>
      <c r="T250" s="14">
        <f t="shared" si="35"/>
        <v>0</v>
      </c>
      <c r="U250" s="23"/>
    </row>
    <row r="251" spans="1:21" customFormat="1" ht="10.5" customHeight="1" x14ac:dyDescent="0.25">
      <c r="A251" s="152">
        <v>1</v>
      </c>
      <c r="B251" s="24" t="s">
        <v>289</v>
      </c>
      <c r="C251" s="64"/>
      <c r="D251" s="11">
        <v>2</v>
      </c>
      <c r="E251" s="65"/>
      <c r="F251" s="64"/>
      <c r="G251" s="11">
        <v>2</v>
      </c>
      <c r="H251" s="65"/>
      <c r="I251" s="93">
        <f t="shared" si="32"/>
        <v>0</v>
      </c>
      <c r="J251" s="17" t="str">
        <f t="shared" si="33"/>
        <v>IGUAL</v>
      </c>
      <c r="K251" s="18"/>
      <c r="L251" s="157" t="s">
        <v>145</v>
      </c>
      <c r="M251" s="14" t="str">
        <f t="shared" si="34"/>
        <v>IGUAL</v>
      </c>
      <c r="N251" s="19" t="s">
        <v>2</v>
      </c>
      <c r="O251" s="19" t="s">
        <v>3</v>
      </c>
      <c r="P251" s="19" t="s">
        <v>4</v>
      </c>
      <c r="Q251" s="19" t="s">
        <v>5</v>
      </c>
      <c r="T251" s="14">
        <f t="shared" si="35"/>
        <v>122.76</v>
      </c>
      <c r="U251" s="23"/>
    </row>
    <row r="252" spans="1:21" customFormat="1" ht="10.5" customHeight="1" x14ac:dyDescent="0.25">
      <c r="A252" s="152">
        <v>1</v>
      </c>
      <c r="B252" s="24"/>
      <c r="C252" s="64"/>
      <c r="D252" s="11"/>
      <c r="E252" s="65"/>
      <c r="F252" s="64"/>
      <c r="G252" s="11"/>
      <c r="H252" s="65"/>
      <c r="I252" s="93" t="s">
        <v>171</v>
      </c>
      <c r="J252" s="17" t="s">
        <v>171</v>
      </c>
      <c r="K252" s="18"/>
      <c r="L252" s="157" t="s">
        <v>145</v>
      </c>
      <c r="M252" s="14" t="str">
        <f t="shared" si="34"/>
        <v>NUEVO</v>
      </c>
      <c r="N252" s="19" t="s">
        <v>2</v>
      </c>
      <c r="O252" s="19" t="s">
        <v>3</v>
      </c>
      <c r="P252" s="19" t="s">
        <v>4</v>
      </c>
      <c r="Q252" s="19" t="s">
        <v>5</v>
      </c>
      <c r="T252" s="14">
        <f t="shared" si="35"/>
        <v>0</v>
      </c>
      <c r="U252" s="23"/>
    </row>
    <row r="253" spans="1:21" customFormat="1" ht="10.5" customHeight="1" x14ac:dyDescent="0.25">
      <c r="A253" s="152">
        <v>1</v>
      </c>
      <c r="B253" s="24" t="s">
        <v>290</v>
      </c>
      <c r="C253" s="64"/>
      <c r="D253" s="11">
        <v>3</v>
      </c>
      <c r="E253" s="65"/>
      <c r="F253" s="64"/>
      <c r="G253" s="11">
        <v>3</v>
      </c>
      <c r="H253" s="65"/>
      <c r="I253" s="93">
        <f t="shared" si="32"/>
        <v>0</v>
      </c>
      <c r="J253" s="17" t="str">
        <f t="shared" si="33"/>
        <v>IGUAL</v>
      </c>
      <c r="K253" s="18"/>
      <c r="L253" s="157" t="s">
        <v>145</v>
      </c>
      <c r="M253" s="14" t="str">
        <f t="shared" si="34"/>
        <v>IGUAL</v>
      </c>
      <c r="N253" s="19" t="s">
        <v>2</v>
      </c>
      <c r="O253" s="19" t="s">
        <v>3</v>
      </c>
      <c r="P253" s="19" t="s">
        <v>4</v>
      </c>
      <c r="Q253" s="19" t="s">
        <v>5</v>
      </c>
      <c r="T253" s="14">
        <f t="shared" si="35"/>
        <v>184.14000000000001</v>
      </c>
      <c r="U253" s="23"/>
    </row>
    <row r="254" spans="1:21" customFormat="1" ht="10.5" customHeight="1" x14ac:dyDescent="0.25">
      <c r="A254" s="152">
        <v>1</v>
      </c>
      <c r="B254" s="24"/>
      <c r="C254" s="64"/>
      <c r="D254" s="11"/>
      <c r="E254" s="65"/>
      <c r="F254" s="64"/>
      <c r="G254" s="11"/>
      <c r="H254" s="65"/>
      <c r="I254" s="93" t="s">
        <v>171</v>
      </c>
      <c r="J254" s="17" t="s">
        <v>171</v>
      </c>
      <c r="K254" s="18"/>
      <c r="L254" s="157" t="s">
        <v>145</v>
      </c>
      <c r="M254" s="14" t="str">
        <f t="shared" si="34"/>
        <v>NUEVO</v>
      </c>
      <c r="N254" s="19" t="s">
        <v>2</v>
      </c>
      <c r="O254" s="19" t="s">
        <v>3</v>
      </c>
      <c r="P254" s="19" t="s">
        <v>4</v>
      </c>
      <c r="Q254" s="19" t="s">
        <v>5</v>
      </c>
      <c r="T254" s="14">
        <f t="shared" si="35"/>
        <v>0</v>
      </c>
      <c r="U254" s="23"/>
    </row>
    <row r="255" spans="1:21" customFormat="1" ht="10.5" customHeight="1" x14ac:dyDescent="0.25">
      <c r="A255" s="152">
        <v>1</v>
      </c>
      <c r="B255" s="24" t="s">
        <v>291</v>
      </c>
      <c r="C255" s="64"/>
      <c r="D255" s="11">
        <v>5</v>
      </c>
      <c r="E255" s="65"/>
      <c r="F255" s="64"/>
      <c r="G255" s="11">
        <v>5</v>
      </c>
      <c r="H255" s="65"/>
      <c r="I255" s="93">
        <f t="shared" si="32"/>
        <v>0</v>
      </c>
      <c r="J255" s="17" t="str">
        <f t="shared" si="33"/>
        <v>IGUAL</v>
      </c>
      <c r="K255" s="18"/>
      <c r="L255" s="157" t="s">
        <v>145</v>
      </c>
      <c r="M255" s="14" t="str">
        <f t="shared" si="34"/>
        <v>IGUAL</v>
      </c>
      <c r="N255" s="19" t="s">
        <v>2</v>
      </c>
      <c r="O255" s="19" t="s">
        <v>3</v>
      </c>
      <c r="P255" s="19" t="s">
        <v>4</v>
      </c>
      <c r="Q255" s="19" t="s">
        <v>5</v>
      </c>
      <c r="T255" s="14">
        <f t="shared" si="35"/>
        <v>306.90000000000003</v>
      </c>
      <c r="U255" s="23"/>
    </row>
    <row r="256" spans="1:21" customFormat="1" ht="10.5" customHeight="1" x14ac:dyDescent="0.25">
      <c r="A256" s="152">
        <v>1</v>
      </c>
      <c r="B256" s="24"/>
      <c r="C256" s="64"/>
      <c r="D256" s="11"/>
      <c r="E256" s="65"/>
      <c r="F256" s="64"/>
      <c r="G256" s="11"/>
      <c r="H256" s="65"/>
      <c r="I256" s="93" t="s">
        <v>171</v>
      </c>
      <c r="J256" s="17" t="s">
        <v>171</v>
      </c>
      <c r="K256" s="18"/>
      <c r="L256" s="157" t="s">
        <v>145</v>
      </c>
      <c r="M256" s="14" t="str">
        <f t="shared" si="34"/>
        <v>NUEVO</v>
      </c>
      <c r="N256" s="19" t="s">
        <v>2</v>
      </c>
      <c r="O256" s="19" t="s">
        <v>3</v>
      </c>
      <c r="P256" s="19" t="s">
        <v>4</v>
      </c>
      <c r="Q256" s="19" t="s">
        <v>5</v>
      </c>
      <c r="T256" s="14">
        <f t="shared" si="35"/>
        <v>0</v>
      </c>
      <c r="U256" s="23"/>
    </row>
    <row r="257" spans="1:32" s="14" customFormat="1" ht="10.5" customHeight="1" x14ac:dyDescent="0.2">
      <c r="A257" s="152">
        <v>1</v>
      </c>
      <c r="B257" s="126" t="s">
        <v>93</v>
      </c>
      <c r="C257" s="120"/>
      <c r="D257" s="109"/>
      <c r="E257" s="110"/>
      <c r="F257" s="120"/>
      <c r="G257" s="109"/>
      <c r="H257" s="110"/>
      <c r="I257" s="121"/>
      <c r="J257" s="112"/>
      <c r="K257" s="119"/>
      <c r="L257" s="157"/>
      <c r="N257" s="19"/>
      <c r="O257" s="19"/>
      <c r="P257" s="19"/>
      <c r="Q257" s="19"/>
      <c r="U257" s="23"/>
    </row>
    <row r="258" spans="1:32" s="14" customFormat="1" ht="10.5" customHeight="1" x14ac:dyDescent="0.25">
      <c r="A258" s="152">
        <v>1</v>
      </c>
      <c r="B258" s="24" t="s">
        <v>292</v>
      </c>
      <c r="C258" s="64" t="s">
        <v>307</v>
      </c>
      <c r="D258" s="16"/>
      <c r="E258" s="62"/>
      <c r="F258" s="64" t="s">
        <v>307</v>
      </c>
      <c r="G258" s="16"/>
      <c r="H258" s="62"/>
      <c r="I258" s="93" t="s">
        <v>171</v>
      </c>
      <c r="J258" s="17" t="s">
        <v>171</v>
      </c>
      <c r="K258" s="18"/>
      <c r="L258" s="157" t="s">
        <v>145</v>
      </c>
      <c r="M258" s="14" t="str">
        <f t="shared" ref="M258:M276" si="36">IF(D258=R258,Q258,IF(G258=D258,N258,IF(G258&gt;D258,O258,IF(G258&lt;D258,P258,Q258))))</f>
        <v>NUEVO</v>
      </c>
      <c r="N258" s="19" t="s">
        <v>2</v>
      </c>
      <c r="O258" s="19" t="s">
        <v>3</v>
      </c>
      <c r="P258" s="19" t="s">
        <v>4</v>
      </c>
      <c r="Q258" s="19" t="s">
        <v>5</v>
      </c>
      <c r="R258"/>
      <c r="S258"/>
      <c r="T258" s="14">
        <f t="shared" ref="T258:T276" si="37">+G258*61.38</f>
        <v>0</v>
      </c>
      <c r="U258" s="23"/>
      <c r="V258"/>
      <c r="W258"/>
      <c r="X258"/>
      <c r="Y258"/>
      <c r="Z258"/>
      <c r="AA258"/>
      <c r="AB258"/>
      <c r="AC258"/>
      <c r="AD258"/>
      <c r="AE258"/>
      <c r="AF258"/>
    </row>
    <row r="259" spans="1:32" s="14" customFormat="1" ht="10.5" customHeight="1" x14ac:dyDescent="0.25">
      <c r="A259" s="152">
        <v>1</v>
      </c>
      <c r="B259" s="24" t="s">
        <v>293</v>
      </c>
      <c r="C259" s="64"/>
      <c r="D259" s="16">
        <v>1</v>
      </c>
      <c r="E259" s="62"/>
      <c r="F259" s="64"/>
      <c r="G259" s="16">
        <v>1</v>
      </c>
      <c r="H259" s="62"/>
      <c r="I259" s="93">
        <f t="shared" si="32"/>
        <v>0</v>
      </c>
      <c r="J259" s="17" t="str">
        <f t="shared" ref="J259:J273" si="38">M259</f>
        <v>IGUAL</v>
      </c>
      <c r="K259" s="18"/>
      <c r="L259" s="157" t="s">
        <v>145</v>
      </c>
      <c r="M259" s="14" t="str">
        <f t="shared" si="36"/>
        <v>IGUAL</v>
      </c>
      <c r="N259" s="19" t="s">
        <v>2</v>
      </c>
      <c r="O259" s="19" t="s">
        <v>3</v>
      </c>
      <c r="P259" s="19" t="s">
        <v>4</v>
      </c>
      <c r="Q259" s="19" t="s">
        <v>5</v>
      </c>
      <c r="R259"/>
      <c r="S259"/>
      <c r="T259" s="14">
        <f t="shared" si="37"/>
        <v>61.38</v>
      </c>
      <c r="U259" s="23"/>
      <c r="V259"/>
      <c r="W259"/>
      <c r="X259"/>
      <c r="Y259"/>
      <c r="Z259"/>
      <c r="AA259"/>
      <c r="AB259"/>
      <c r="AC259"/>
      <c r="AD259"/>
      <c r="AE259"/>
      <c r="AF259"/>
    </row>
    <row r="260" spans="1:32" s="14" customFormat="1" ht="10.5" customHeight="1" x14ac:dyDescent="0.25">
      <c r="A260" s="152">
        <v>1</v>
      </c>
      <c r="B260" s="24" t="s">
        <v>294</v>
      </c>
      <c r="C260" s="64"/>
      <c r="D260" s="16"/>
      <c r="E260" s="62"/>
      <c r="F260" s="64"/>
      <c r="G260" s="16"/>
      <c r="H260" s="62"/>
      <c r="I260" s="93" t="s">
        <v>171</v>
      </c>
      <c r="J260" s="17" t="s">
        <v>171</v>
      </c>
      <c r="K260" s="18"/>
      <c r="L260" s="157" t="s">
        <v>145</v>
      </c>
      <c r="M260" s="14" t="str">
        <f t="shared" si="36"/>
        <v>NUEVO</v>
      </c>
      <c r="N260" s="19" t="s">
        <v>2</v>
      </c>
      <c r="O260" s="19" t="s">
        <v>3</v>
      </c>
      <c r="P260" s="19" t="s">
        <v>4</v>
      </c>
      <c r="Q260" s="19" t="s">
        <v>5</v>
      </c>
      <c r="R260"/>
      <c r="S260"/>
      <c r="T260" s="14">
        <f t="shared" si="37"/>
        <v>0</v>
      </c>
      <c r="U260" s="23"/>
      <c r="V260"/>
      <c r="W260"/>
      <c r="X260"/>
      <c r="Y260"/>
      <c r="Z260"/>
      <c r="AA260"/>
      <c r="AB260"/>
      <c r="AC260"/>
      <c r="AD260"/>
      <c r="AE260"/>
      <c r="AF260"/>
    </row>
    <row r="261" spans="1:32" s="14" customFormat="1" ht="10.5" customHeight="1" x14ac:dyDescent="0.25">
      <c r="A261" s="152">
        <v>1</v>
      </c>
      <c r="B261" s="24" t="s">
        <v>295</v>
      </c>
      <c r="C261" s="64"/>
      <c r="D261" s="16">
        <v>3.5</v>
      </c>
      <c r="E261" s="62"/>
      <c r="F261" s="64"/>
      <c r="G261" s="16">
        <v>3.5</v>
      </c>
      <c r="H261" s="62"/>
      <c r="I261" s="93">
        <f t="shared" si="32"/>
        <v>0</v>
      </c>
      <c r="J261" s="17" t="str">
        <f t="shared" si="38"/>
        <v>IGUAL</v>
      </c>
      <c r="K261" s="18"/>
      <c r="L261" s="157" t="s">
        <v>145</v>
      </c>
      <c r="M261" s="14" t="str">
        <f t="shared" si="36"/>
        <v>IGUAL</v>
      </c>
      <c r="N261" s="19" t="s">
        <v>2</v>
      </c>
      <c r="O261" s="19" t="s">
        <v>3</v>
      </c>
      <c r="P261" s="19" t="s">
        <v>4</v>
      </c>
      <c r="Q261" s="19" t="s">
        <v>5</v>
      </c>
      <c r="R261"/>
      <c r="S261"/>
      <c r="T261" s="14">
        <f t="shared" si="37"/>
        <v>214.83</v>
      </c>
      <c r="U261" s="23"/>
      <c r="V261"/>
      <c r="W261"/>
      <c r="X261"/>
      <c r="Y261"/>
      <c r="Z261"/>
      <c r="AA261"/>
      <c r="AB261"/>
      <c r="AC261"/>
      <c r="AD261"/>
      <c r="AE261"/>
      <c r="AF261"/>
    </row>
    <row r="262" spans="1:32" s="14" customFormat="1" ht="10.5" customHeight="1" x14ac:dyDescent="0.25">
      <c r="A262" s="152">
        <v>1</v>
      </c>
      <c r="B262" s="24" t="s">
        <v>296</v>
      </c>
      <c r="C262" s="64"/>
      <c r="D262" s="16">
        <v>4</v>
      </c>
      <c r="E262" s="62"/>
      <c r="F262" s="64"/>
      <c r="G262" s="16">
        <v>4</v>
      </c>
      <c r="H262" s="62"/>
      <c r="I262" s="93">
        <f t="shared" si="32"/>
        <v>0</v>
      </c>
      <c r="J262" s="17" t="str">
        <f t="shared" si="38"/>
        <v>IGUAL</v>
      </c>
      <c r="K262" s="18"/>
      <c r="L262" s="157" t="s">
        <v>145</v>
      </c>
      <c r="M262" s="14" t="str">
        <f t="shared" si="36"/>
        <v>IGUAL</v>
      </c>
      <c r="N262" s="19" t="s">
        <v>2</v>
      </c>
      <c r="O262" s="19" t="s">
        <v>3</v>
      </c>
      <c r="P262" s="19" t="s">
        <v>4</v>
      </c>
      <c r="Q262" s="19" t="s">
        <v>5</v>
      </c>
      <c r="R262"/>
      <c r="S262"/>
      <c r="T262" s="14">
        <f t="shared" si="37"/>
        <v>245.52</v>
      </c>
      <c r="U262" s="23"/>
      <c r="V262"/>
      <c r="W262"/>
      <c r="X262"/>
      <c r="Y262"/>
      <c r="Z262"/>
      <c r="AA262"/>
      <c r="AB262"/>
      <c r="AC262"/>
      <c r="AD262"/>
      <c r="AE262"/>
      <c r="AF262"/>
    </row>
    <row r="263" spans="1:32" s="14" customFormat="1" ht="10.5" customHeight="1" x14ac:dyDescent="0.25">
      <c r="A263" s="152">
        <v>1</v>
      </c>
      <c r="B263" s="24" t="s">
        <v>297</v>
      </c>
      <c r="C263" s="64"/>
      <c r="D263" s="16">
        <v>4.4000000000000004</v>
      </c>
      <c r="E263" s="62"/>
      <c r="F263" s="64"/>
      <c r="G263" s="16">
        <v>4.4000000000000004</v>
      </c>
      <c r="H263" s="62"/>
      <c r="I263" s="93">
        <f t="shared" si="32"/>
        <v>0</v>
      </c>
      <c r="J263" s="17" t="str">
        <f t="shared" si="38"/>
        <v>IGUAL</v>
      </c>
      <c r="K263" s="18"/>
      <c r="L263" s="157" t="s">
        <v>145</v>
      </c>
      <c r="M263" s="14" t="str">
        <f t="shared" si="36"/>
        <v>IGUAL</v>
      </c>
      <c r="N263" s="19" t="s">
        <v>2</v>
      </c>
      <c r="O263" s="19" t="s">
        <v>3</v>
      </c>
      <c r="P263" s="19" t="s">
        <v>4</v>
      </c>
      <c r="Q263" s="19" t="s">
        <v>5</v>
      </c>
      <c r="R263"/>
      <c r="S263"/>
      <c r="T263" s="14">
        <f t="shared" si="37"/>
        <v>270.07200000000006</v>
      </c>
      <c r="U263" s="23"/>
      <c r="V263"/>
      <c r="W263"/>
      <c r="X263"/>
      <c r="Y263"/>
      <c r="Z263"/>
      <c r="AA263"/>
      <c r="AB263"/>
      <c r="AC263"/>
      <c r="AD263"/>
      <c r="AE263"/>
      <c r="AF263"/>
    </row>
    <row r="264" spans="1:32" s="14" customFormat="1" ht="10.5" customHeight="1" x14ac:dyDescent="0.25">
      <c r="A264" s="152">
        <v>1</v>
      </c>
      <c r="B264" s="24" t="s">
        <v>298</v>
      </c>
      <c r="C264" s="64"/>
      <c r="D264" s="16"/>
      <c r="E264" s="62"/>
      <c r="F264" s="64"/>
      <c r="G264" s="16"/>
      <c r="H264" s="62"/>
      <c r="I264" s="93" t="s">
        <v>171</v>
      </c>
      <c r="J264" s="17" t="s">
        <v>171</v>
      </c>
      <c r="K264" s="18"/>
      <c r="L264" s="157" t="s">
        <v>145</v>
      </c>
      <c r="M264" s="14" t="str">
        <f t="shared" si="36"/>
        <v>NUEVO</v>
      </c>
      <c r="N264" s="19" t="s">
        <v>2</v>
      </c>
      <c r="O264" s="19" t="s">
        <v>3</v>
      </c>
      <c r="P264" s="19" t="s">
        <v>4</v>
      </c>
      <c r="Q264" s="19" t="s">
        <v>5</v>
      </c>
      <c r="R264"/>
      <c r="S264"/>
      <c r="T264" s="14">
        <f t="shared" si="37"/>
        <v>0</v>
      </c>
      <c r="U264" s="23"/>
      <c r="V264"/>
      <c r="W264"/>
      <c r="X264"/>
      <c r="Y264"/>
      <c r="Z264"/>
      <c r="AA264"/>
      <c r="AB264"/>
      <c r="AC264"/>
      <c r="AD264"/>
      <c r="AE264"/>
      <c r="AF264"/>
    </row>
    <row r="265" spans="1:32" s="14" customFormat="1" ht="10.5" customHeight="1" x14ac:dyDescent="0.25">
      <c r="A265" s="152">
        <v>1</v>
      </c>
      <c r="B265" s="24" t="s">
        <v>295</v>
      </c>
      <c r="C265" s="64"/>
      <c r="D265" s="16">
        <v>8</v>
      </c>
      <c r="E265" s="62"/>
      <c r="F265" s="64"/>
      <c r="G265" s="16">
        <v>8</v>
      </c>
      <c r="H265" s="62"/>
      <c r="I265" s="93">
        <f t="shared" si="32"/>
        <v>0</v>
      </c>
      <c r="J265" s="17" t="str">
        <f t="shared" si="38"/>
        <v>IGUAL</v>
      </c>
      <c r="K265" s="18"/>
      <c r="L265" s="157" t="s">
        <v>145</v>
      </c>
      <c r="M265" s="14" t="str">
        <f t="shared" si="36"/>
        <v>IGUAL</v>
      </c>
      <c r="N265" s="19" t="s">
        <v>2</v>
      </c>
      <c r="O265" s="19" t="s">
        <v>3</v>
      </c>
      <c r="P265" s="19" t="s">
        <v>4</v>
      </c>
      <c r="Q265" s="19" t="s">
        <v>5</v>
      </c>
      <c r="R265"/>
      <c r="S265"/>
      <c r="T265" s="14">
        <f t="shared" si="37"/>
        <v>491.04</v>
      </c>
      <c r="U265" s="23"/>
      <c r="V265"/>
      <c r="W265"/>
      <c r="X265"/>
      <c r="Y265"/>
      <c r="Z265"/>
      <c r="AA265"/>
      <c r="AB265"/>
      <c r="AC265"/>
      <c r="AD265"/>
      <c r="AE265"/>
      <c r="AF265"/>
    </row>
    <row r="266" spans="1:32" s="14" customFormat="1" ht="10.5" customHeight="1" x14ac:dyDescent="0.25">
      <c r="A266" s="152">
        <v>1</v>
      </c>
      <c r="B266" s="24" t="s">
        <v>296</v>
      </c>
      <c r="C266" s="64"/>
      <c r="D266" s="16">
        <v>11.55</v>
      </c>
      <c r="E266" s="62"/>
      <c r="F266" s="64"/>
      <c r="G266" s="16">
        <v>11.55</v>
      </c>
      <c r="H266" s="62"/>
      <c r="I266" s="93">
        <f t="shared" si="32"/>
        <v>0</v>
      </c>
      <c r="J266" s="17" t="str">
        <f t="shared" si="38"/>
        <v>IGUAL</v>
      </c>
      <c r="K266" s="18"/>
      <c r="L266" s="157" t="s">
        <v>145</v>
      </c>
      <c r="M266" s="14" t="str">
        <f t="shared" si="36"/>
        <v>IGUAL</v>
      </c>
      <c r="N266" s="19" t="s">
        <v>2</v>
      </c>
      <c r="O266" s="19" t="s">
        <v>3</v>
      </c>
      <c r="P266" s="19" t="s">
        <v>4</v>
      </c>
      <c r="Q266" s="19" t="s">
        <v>5</v>
      </c>
      <c r="R266"/>
      <c r="S266"/>
      <c r="T266" s="14">
        <f t="shared" si="37"/>
        <v>708.93900000000008</v>
      </c>
      <c r="U266" s="23"/>
      <c r="V266"/>
      <c r="W266"/>
      <c r="X266"/>
      <c r="Y266"/>
      <c r="Z266"/>
      <c r="AA266"/>
      <c r="AB266"/>
      <c r="AC266"/>
      <c r="AD266"/>
      <c r="AE266"/>
      <c r="AF266"/>
    </row>
    <row r="267" spans="1:32" s="14" customFormat="1" ht="10.5" customHeight="1" x14ac:dyDescent="0.25">
      <c r="A267" s="152">
        <v>1</v>
      </c>
      <c r="B267" s="24" t="s">
        <v>297</v>
      </c>
      <c r="C267" s="64"/>
      <c r="D267" s="16">
        <v>12</v>
      </c>
      <c r="E267" s="62"/>
      <c r="F267" s="64"/>
      <c r="G267" s="16">
        <v>12</v>
      </c>
      <c r="H267" s="62"/>
      <c r="I267" s="93">
        <f t="shared" si="32"/>
        <v>0</v>
      </c>
      <c r="J267" s="17" t="str">
        <f t="shared" si="38"/>
        <v>IGUAL</v>
      </c>
      <c r="K267" s="18"/>
      <c r="L267" s="157" t="s">
        <v>145</v>
      </c>
      <c r="M267" s="14" t="str">
        <f t="shared" si="36"/>
        <v>IGUAL</v>
      </c>
      <c r="N267" s="19" t="s">
        <v>2</v>
      </c>
      <c r="O267" s="19" t="s">
        <v>3</v>
      </c>
      <c r="P267" s="19" t="s">
        <v>4</v>
      </c>
      <c r="Q267" s="19" t="s">
        <v>5</v>
      </c>
      <c r="R267"/>
      <c r="S267"/>
      <c r="T267" s="14">
        <f t="shared" si="37"/>
        <v>736.56000000000006</v>
      </c>
      <c r="U267" s="23"/>
      <c r="V267"/>
      <c r="W267"/>
      <c r="X267"/>
      <c r="Y267"/>
      <c r="Z267"/>
      <c r="AA267"/>
      <c r="AB267"/>
      <c r="AC267"/>
      <c r="AD267"/>
      <c r="AE267"/>
      <c r="AF267"/>
    </row>
    <row r="268" spans="1:32" s="14" customFormat="1" ht="10.5" customHeight="1" x14ac:dyDescent="0.25">
      <c r="A268" s="152">
        <v>1</v>
      </c>
      <c r="B268" s="24" t="s">
        <v>299</v>
      </c>
      <c r="C268" s="64"/>
      <c r="D268" s="16">
        <v>1.5</v>
      </c>
      <c r="E268" s="62"/>
      <c r="F268" s="64"/>
      <c r="G268" s="16">
        <v>1.5</v>
      </c>
      <c r="H268" s="62"/>
      <c r="I268" s="93">
        <f t="shared" si="32"/>
        <v>0</v>
      </c>
      <c r="J268" s="17" t="str">
        <f t="shared" si="38"/>
        <v>IGUAL</v>
      </c>
      <c r="K268" s="18"/>
      <c r="L268" s="157" t="s">
        <v>145</v>
      </c>
      <c r="M268" s="14" t="str">
        <f t="shared" si="36"/>
        <v>IGUAL</v>
      </c>
      <c r="N268" s="19" t="s">
        <v>2</v>
      </c>
      <c r="O268" s="19" t="s">
        <v>3</v>
      </c>
      <c r="P268" s="19" t="s">
        <v>4</v>
      </c>
      <c r="Q268" s="19" t="s">
        <v>5</v>
      </c>
      <c r="R268"/>
      <c r="S268"/>
      <c r="T268" s="14">
        <f t="shared" si="37"/>
        <v>92.070000000000007</v>
      </c>
      <c r="U268" s="23"/>
      <c r="V268"/>
      <c r="W268"/>
      <c r="X268"/>
      <c r="Y268"/>
      <c r="Z268"/>
      <c r="AA268"/>
      <c r="AB268"/>
      <c r="AC268"/>
      <c r="AD268"/>
      <c r="AE268"/>
      <c r="AF268"/>
    </row>
    <row r="269" spans="1:32" s="14" customFormat="1" ht="10.5" customHeight="1" x14ac:dyDescent="0.25">
      <c r="A269" s="152">
        <v>1</v>
      </c>
      <c r="B269" s="24" t="s">
        <v>300</v>
      </c>
      <c r="C269" s="64"/>
      <c r="D269" s="16">
        <v>0.68</v>
      </c>
      <c r="E269" s="62"/>
      <c r="F269" s="64"/>
      <c r="G269" s="16">
        <v>0.68</v>
      </c>
      <c r="H269" s="62"/>
      <c r="I269" s="93">
        <f t="shared" si="32"/>
        <v>0</v>
      </c>
      <c r="J269" s="17" t="str">
        <f t="shared" si="38"/>
        <v>IGUAL</v>
      </c>
      <c r="K269" s="18"/>
      <c r="L269" s="157" t="s">
        <v>145</v>
      </c>
      <c r="M269" s="14" t="str">
        <f t="shared" si="36"/>
        <v>IGUAL</v>
      </c>
      <c r="N269" s="19" t="s">
        <v>2</v>
      </c>
      <c r="O269" s="19" t="s">
        <v>3</v>
      </c>
      <c r="P269" s="19" t="s">
        <v>4</v>
      </c>
      <c r="Q269" s="19" t="s">
        <v>5</v>
      </c>
      <c r="R269"/>
      <c r="S269"/>
      <c r="T269" s="14">
        <f t="shared" si="37"/>
        <v>41.738400000000006</v>
      </c>
      <c r="U269" s="23"/>
      <c r="V269"/>
      <c r="W269"/>
      <c r="X269"/>
      <c r="Y269"/>
      <c r="Z269"/>
      <c r="AA269"/>
      <c r="AB269"/>
      <c r="AC269"/>
      <c r="AD269"/>
      <c r="AE269"/>
      <c r="AF269"/>
    </row>
    <row r="270" spans="1:32" s="14" customFormat="1" ht="10.5" customHeight="1" x14ac:dyDescent="0.25">
      <c r="A270" s="152">
        <v>1</v>
      </c>
      <c r="B270" s="24" t="s">
        <v>301</v>
      </c>
      <c r="C270" s="64"/>
      <c r="D270" s="16">
        <v>1</v>
      </c>
      <c r="E270" s="62"/>
      <c r="F270" s="64"/>
      <c r="G270" s="16">
        <v>1</v>
      </c>
      <c r="H270" s="62"/>
      <c r="I270" s="93">
        <f t="shared" si="32"/>
        <v>0</v>
      </c>
      <c r="J270" s="17" t="str">
        <f t="shared" si="38"/>
        <v>IGUAL</v>
      </c>
      <c r="K270" s="18"/>
      <c r="L270" s="157" t="s">
        <v>145</v>
      </c>
      <c r="M270" s="14" t="str">
        <f t="shared" si="36"/>
        <v>IGUAL</v>
      </c>
      <c r="N270" s="19" t="s">
        <v>2</v>
      </c>
      <c r="O270" s="19" t="s">
        <v>3</v>
      </c>
      <c r="P270" s="19" t="s">
        <v>4</v>
      </c>
      <c r="Q270" s="19" t="s">
        <v>5</v>
      </c>
      <c r="R270"/>
      <c r="S270"/>
      <c r="T270" s="14">
        <f t="shared" si="37"/>
        <v>61.38</v>
      </c>
      <c r="U270" s="23"/>
      <c r="V270"/>
      <c r="W270"/>
      <c r="X270"/>
      <c r="Y270"/>
      <c r="Z270"/>
      <c r="AA270"/>
      <c r="AB270"/>
      <c r="AC270"/>
      <c r="AD270"/>
      <c r="AE270"/>
      <c r="AF270"/>
    </row>
    <row r="271" spans="1:32" s="14" customFormat="1" ht="10.5" customHeight="1" x14ac:dyDescent="0.25">
      <c r="A271" s="152">
        <v>1</v>
      </c>
      <c r="B271" s="24" t="s">
        <v>302</v>
      </c>
      <c r="C271" s="64" t="s">
        <v>308</v>
      </c>
      <c r="D271" s="16"/>
      <c r="E271" s="62"/>
      <c r="F271" s="64" t="s">
        <v>308</v>
      </c>
      <c r="G271" s="16"/>
      <c r="H271" s="62"/>
      <c r="I271" s="93" t="s">
        <v>171</v>
      </c>
      <c r="J271" s="17" t="s">
        <v>171</v>
      </c>
      <c r="K271" s="18"/>
      <c r="L271" s="157" t="s">
        <v>145</v>
      </c>
      <c r="M271" s="14" t="str">
        <f t="shared" si="36"/>
        <v>NUEVO</v>
      </c>
      <c r="N271" s="19" t="s">
        <v>2</v>
      </c>
      <c r="O271" s="19" t="s">
        <v>3</v>
      </c>
      <c r="P271" s="19" t="s">
        <v>4</v>
      </c>
      <c r="Q271" s="19" t="s">
        <v>5</v>
      </c>
      <c r="R271"/>
      <c r="S271"/>
      <c r="T271" s="14">
        <f t="shared" si="37"/>
        <v>0</v>
      </c>
      <c r="U271" s="23"/>
      <c r="V271"/>
      <c r="W271"/>
      <c r="X271"/>
      <c r="Y271"/>
      <c r="Z271"/>
      <c r="AA271"/>
      <c r="AB271"/>
      <c r="AC271"/>
      <c r="AD271"/>
      <c r="AE271"/>
      <c r="AF271"/>
    </row>
    <row r="272" spans="1:32" s="14" customFormat="1" ht="10.5" customHeight="1" x14ac:dyDescent="0.25">
      <c r="A272" s="152">
        <v>1</v>
      </c>
      <c r="B272" s="24" t="s">
        <v>303</v>
      </c>
      <c r="C272" s="64"/>
      <c r="D272" s="16">
        <v>0.46</v>
      </c>
      <c r="E272" s="62"/>
      <c r="F272" s="64"/>
      <c r="G272" s="16">
        <v>0.46</v>
      </c>
      <c r="H272" s="62"/>
      <c r="I272" s="93">
        <f t="shared" si="32"/>
        <v>0</v>
      </c>
      <c r="J272" s="17" t="str">
        <f t="shared" si="38"/>
        <v>IGUAL</v>
      </c>
      <c r="K272" s="18"/>
      <c r="L272" s="157" t="s">
        <v>145</v>
      </c>
      <c r="M272" s="14" t="str">
        <f t="shared" si="36"/>
        <v>IGUAL</v>
      </c>
      <c r="N272" s="19" t="s">
        <v>2</v>
      </c>
      <c r="O272" s="19" t="s">
        <v>3</v>
      </c>
      <c r="P272" s="19" t="s">
        <v>4</v>
      </c>
      <c r="Q272" s="19" t="s">
        <v>5</v>
      </c>
      <c r="R272"/>
      <c r="S272"/>
      <c r="T272" s="14">
        <f t="shared" si="37"/>
        <v>28.234800000000003</v>
      </c>
      <c r="U272" s="23"/>
      <c r="V272"/>
      <c r="W272"/>
      <c r="X272"/>
      <c r="Y272"/>
      <c r="Z272"/>
      <c r="AA272"/>
      <c r="AB272"/>
      <c r="AC272"/>
      <c r="AD272"/>
      <c r="AE272"/>
      <c r="AF272"/>
    </row>
    <row r="273" spans="1:32" s="14" customFormat="1" ht="10.5" customHeight="1" x14ac:dyDescent="0.25">
      <c r="A273" s="152">
        <v>1</v>
      </c>
      <c r="B273" s="24" t="s">
        <v>304</v>
      </c>
      <c r="C273" s="64"/>
      <c r="D273" s="16">
        <v>2</v>
      </c>
      <c r="E273" s="62"/>
      <c r="F273" s="64"/>
      <c r="G273" s="16">
        <v>2</v>
      </c>
      <c r="H273" s="62"/>
      <c r="I273" s="93">
        <f t="shared" si="32"/>
        <v>0</v>
      </c>
      <c r="J273" s="17" t="str">
        <f t="shared" si="38"/>
        <v>IGUAL</v>
      </c>
      <c r="K273" s="18"/>
      <c r="L273" s="157" t="s">
        <v>145</v>
      </c>
      <c r="M273" s="14" t="str">
        <f t="shared" si="36"/>
        <v>IGUAL</v>
      </c>
      <c r="N273" s="19" t="s">
        <v>2</v>
      </c>
      <c r="O273" s="19" t="s">
        <v>3</v>
      </c>
      <c r="P273" s="19" t="s">
        <v>4</v>
      </c>
      <c r="Q273" s="19" t="s">
        <v>5</v>
      </c>
      <c r="R273"/>
      <c r="S273"/>
      <c r="T273" s="14">
        <f t="shared" si="37"/>
        <v>122.76</v>
      </c>
      <c r="U273" s="23"/>
      <c r="V273"/>
      <c r="W273"/>
      <c r="X273"/>
      <c r="Y273"/>
      <c r="Z273"/>
      <c r="AA273"/>
      <c r="AB273"/>
      <c r="AC273"/>
      <c r="AD273"/>
      <c r="AE273"/>
      <c r="AF273"/>
    </row>
    <row r="274" spans="1:32" s="14" customFormat="1" ht="10.5" customHeight="1" x14ac:dyDescent="0.25">
      <c r="A274" s="152">
        <v>1</v>
      </c>
      <c r="B274" s="24" t="s">
        <v>305</v>
      </c>
      <c r="C274" s="64" t="s">
        <v>308</v>
      </c>
      <c r="D274" s="16">
        <v>0</v>
      </c>
      <c r="E274" s="62"/>
      <c r="F274" s="64" t="s">
        <v>308</v>
      </c>
      <c r="G274" s="16">
        <v>0</v>
      </c>
      <c r="H274" s="62"/>
      <c r="I274" s="93" t="s">
        <v>171</v>
      </c>
      <c r="J274" s="17" t="s">
        <v>171</v>
      </c>
      <c r="K274" s="18"/>
      <c r="L274" s="157" t="s">
        <v>145</v>
      </c>
      <c r="M274" s="14" t="str">
        <f t="shared" si="36"/>
        <v>NUEVO</v>
      </c>
      <c r="N274" s="19" t="s">
        <v>2</v>
      </c>
      <c r="O274" s="19" t="s">
        <v>3</v>
      </c>
      <c r="P274" s="19" t="s">
        <v>4</v>
      </c>
      <c r="Q274" s="19" t="s">
        <v>5</v>
      </c>
      <c r="R274"/>
      <c r="S274"/>
      <c r="T274" s="14">
        <f t="shared" si="37"/>
        <v>0</v>
      </c>
      <c r="U274" s="23"/>
      <c r="V274"/>
      <c r="W274"/>
      <c r="X274"/>
      <c r="Y274"/>
      <c r="Z274"/>
      <c r="AA274"/>
      <c r="AB274"/>
      <c r="AC274"/>
      <c r="AD274"/>
      <c r="AE274"/>
      <c r="AF274"/>
    </row>
    <row r="275" spans="1:32" s="14" customFormat="1" ht="10.5" customHeight="1" x14ac:dyDescent="0.25">
      <c r="A275" s="152">
        <v>1</v>
      </c>
      <c r="B275" s="24">
        <v>0</v>
      </c>
      <c r="C275" s="64" t="s">
        <v>308</v>
      </c>
      <c r="D275" s="16"/>
      <c r="E275" s="62"/>
      <c r="F275" s="64" t="s">
        <v>308</v>
      </c>
      <c r="G275" s="16"/>
      <c r="H275" s="62"/>
      <c r="I275" s="93" t="s">
        <v>171</v>
      </c>
      <c r="J275" s="17" t="s">
        <v>171</v>
      </c>
      <c r="K275" s="18"/>
      <c r="L275" s="157" t="s">
        <v>145</v>
      </c>
      <c r="M275" s="14" t="str">
        <f t="shared" si="36"/>
        <v>NUEVO</v>
      </c>
      <c r="N275" s="19" t="s">
        <v>2</v>
      </c>
      <c r="O275" s="19" t="s">
        <v>3</v>
      </c>
      <c r="P275" s="19" t="s">
        <v>4</v>
      </c>
      <c r="Q275" s="19" t="s">
        <v>5</v>
      </c>
      <c r="R275"/>
      <c r="S275"/>
      <c r="T275" s="14">
        <f t="shared" si="37"/>
        <v>0</v>
      </c>
      <c r="U275" s="23"/>
      <c r="V275"/>
      <c r="W275"/>
      <c r="X275"/>
      <c r="Y275"/>
      <c r="Z275"/>
      <c r="AA275"/>
      <c r="AB275"/>
      <c r="AC275"/>
      <c r="AD275"/>
      <c r="AE275"/>
      <c r="AF275"/>
    </row>
    <row r="276" spans="1:32" s="14" customFormat="1" ht="10.5" customHeight="1" x14ac:dyDescent="0.25">
      <c r="A276" s="152">
        <v>1</v>
      </c>
      <c r="B276" s="24" t="s">
        <v>306</v>
      </c>
      <c r="C276" s="64" t="s">
        <v>309</v>
      </c>
      <c r="D276" s="16"/>
      <c r="E276" s="62"/>
      <c r="F276" s="64" t="s">
        <v>309</v>
      </c>
      <c r="G276" s="16"/>
      <c r="H276" s="62"/>
      <c r="I276" s="93" t="s">
        <v>171</v>
      </c>
      <c r="J276" s="17" t="s">
        <v>171</v>
      </c>
      <c r="K276" s="18"/>
      <c r="L276" s="157" t="s">
        <v>145</v>
      </c>
      <c r="M276" s="14" t="str">
        <f t="shared" si="36"/>
        <v>NUEVO</v>
      </c>
      <c r="N276" s="19" t="s">
        <v>2</v>
      </c>
      <c r="O276" s="19" t="s">
        <v>3</v>
      </c>
      <c r="P276" s="19" t="s">
        <v>4</v>
      </c>
      <c r="Q276" s="19" t="s">
        <v>5</v>
      </c>
      <c r="R276"/>
      <c r="S276"/>
      <c r="T276" s="14">
        <f t="shared" si="37"/>
        <v>0</v>
      </c>
      <c r="U276" s="23"/>
      <c r="V276"/>
      <c r="W276"/>
      <c r="X276"/>
      <c r="Y276"/>
      <c r="Z276"/>
      <c r="AA276"/>
      <c r="AB276"/>
      <c r="AC276"/>
      <c r="AD276"/>
      <c r="AE276"/>
      <c r="AF276"/>
    </row>
    <row r="277" spans="1:32" customFormat="1" ht="10.5" customHeight="1" x14ac:dyDescent="0.25">
      <c r="A277" s="152">
        <v>1</v>
      </c>
      <c r="B277" s="126" t="s">
        <v>49</v>
      </c>
      <c r="C277" s="120"/>
      <c r="D277" s="109"/>
      <c r="E277" s="110"/>
      <c r="F277" s="120"/>
      <c r="G277" s="109"/>
      <c r="H277" s="110"/>
      <c r="I277" s="121"/>
      <c r="J277" s="118"/>
      <c r="K277" s="119"/>
      <c r="L277" s="157" t="s">
        <v>136</v>
      </c>
      <c r="M277" s="14" t="str">
        <f>IF(E277=R277,Q277,IF(H277=E277,N277,IF(H277&gt;E277,O277,IF(H277&lt;E277,P277,Q277))))</f>
        <v>NUEVO</v>
      </c>
      <c r="N277" s="19" t="s">
        <v>2</v>
      </c>
      <c r="O277" s="19" t="s">
        <v>3</v>
      </c>
      <c r="P277" s="19" t="s">
        <v>4</v>
      </c>
      <c r="Q277" s="19" t="s">
        <v>5</v>
      </c>
      <c r="S277" s="153"/>
      <c r="U277" s="23"/>
    </row>
    <row r="278" spans="1:32" customFormat="1" ht="10.5" customHeight="1" x14ac:dyDescent="0.25">
      <c r="A278" s="152">
        <v>1</v>
      </c>
      <c r="B278" s="24" t="s">
        <v>50</v>
      </c>
      <c r="C278" s="64"/>
      <c r="D278" s="16"/>
      <c r="E278" s="62"/>
      <c r="F278" s="64"/>
      <c r="G278" s="16"/>
      <c r="H278" s="62"/>
      <c r="I278" s="38"/>
      <c r="J278" s="17"/>
      <c r="K278" s="18"/>
      <c r="L278" s="157" t="s">
        <v>136</v>
      </c>
      <c r="M278" s="14" t="str">
        <f>IF(E278=R278,Q278,IF(H278=E278,N278,IF(H278&gt;E278,O278,IF(H278&lt;E278,P278,Q278))))</f>
        <v>NUEVO</v>
      </c>
      <c r="N278" s="19" t="s">
        <v>2</v>
      </c>
      <c r="O278" s="19" t="s">
        <v>3</v>
      </c>
      <c r="P278" s="19" t="s">
        <v>4</v>
      </c>
      <c r="Q278" s="19" t="s">
        <v>5</v>
      </c>
      <c r="S278" s="153"/>
      <c r="U278" s="23"/>
    </row>
    <row r="279" spans="1:32" customFormat="1" ht="10.5" customHeight="1" x14ac:dyDescent="0.25">
      <c r="A279" s="152">
        <v>1</v>
      </c>
      <c r="B279" s="24"/>
      <c r="C279" s="64"/>
      <c r="D279" s="16"/>
      <c r="E279" s="62"/>
      <c r="F279" s="64"/>
      <c r="G279" s="16"/>
      <c r="H279" s="62"/>
      <c r="I279" s="38"/>
      <c r="J279" s="17"/>
      <c r="K279" s="18"/>
      <c r="L279" s="157"/>
      <c r="M279" s="14"/>
      <c r="N279" s="19"/>
      <c r="O279" s="19"/>
      <c r="P279" s="19"/>
      <c r="Q279" s="19"/>
      <c r="S279" s="153"/>
      <c r="U279" s="23"/>
    </row>
    <row r="280" spans="1:32" customFormat="1" ht="10.5" customHeight="1" x14ac:dyDescent="0.25">
      <c r="A280" s="152">
        <v>1</v>
      </c>
      <c r="B280" s="126" t="s">
        <v>73</v>
      </c>
      <c r="C280" s="120"/>
      <c r="D280" s="109"/>
      <c r="E280" s="110"/>
      <c r="F280" s="120"/>
      <c r="G280" s="109"/>
      <c r="H280" s="110"/>
      <c r="I280" s="121"/>
      <c r="J280" s="118"/>
      <c r="K280" s="119"/>
      <c r="L280" s="157"/>
      <c r="M280" s="14"/>
      <c r="N280" s="19"/>
      <c r="O280" s="19"/>
      <c r="P280" s="19"/>
      <c r="Q280" s="19"/>
      <c r="S280" s="153"/>
      <c r="U280" s="23"/>
    </row>
    <row r="281" spans="1:32" customFormat="1" ht="10.5" customHeight="1" x14ac:dyDescent="0.25">
      <c r="A281" s="152">
        <v>1</v>
      </c>
      <c r="B281" s="24" t="s">
        <v>103</v>
      </c>
      <c r="C281" s="64"/>
      <c r="D281" s="16">
        <v>3</v>
      </c>
      <c r="E281" s="62"/>
      <c r="F281" s="64"/>
      <c r="G281" s="16">
        <v>3</v>
      </c>
      <c r="H281" s="62"/>
      <c r="I281" s="93">
        <f>IF(D281=R281,0,(+G281-D281)/+D281)</f>
        <v>0</v>
      </c>
      <c r="J281" s="17" t="str">
        <f>M281</f>
        <v>IGUAL</v>
      </c>
      <c r="K281" s="18"/>
      <c r="L281" s="157" t="s">
        <v>145</v>
      </c>
      <c r="M281" s="14" t="str">
        <f>IF(D281=R281,Q281,IF(G281=D281,N281,IF(G281&gt;D281,O281,IF(G281&lt;D281,P281,Q281))))</f>
        <v>IGUAL</v>
      </c>
      <c r="N281" s="19" t="s">
        <v>2</v>
      </c>
      <c r="O281" s="19" t="s">
        <v>3</v>
      </c>
      <c r="P281" s="19" t="s">
        <v>4</v>
      </c>
      <c r="Q281" s="19" t="s">
        <v>5</v>
      </c>
    </row>
    <row r="282" spans="1:32" customFormat="1" ht="10.5" customHeight="1" x14ac:dyDescent="0.25">
      <c r="A282" s="152">
        <v>1</v>
      </c>
      <c r="B282" s="24"/>
      <c r="C282" s="64"/>
      <c r="D282" s="16"/>
      <c r="E282" s="62"/>
      <c r="F282" s="64"/>
      <c r="G282" s="16"/>
      <c r="H282" s="62"/>
      <c r="I282" s="93"/>
      <c r="J282" s="17"/>
      <c r="K282" s="18"/>
      <c r="L282" s="157"/>
      <c r="M282" s="14"/>
      <c r="N282" s="19"/>
      <c r="O282" s="19"/>
      <c r="P282" s="19"/>
      <c r="Q282" s="19"/>
    </row>
    <row r="283" spans="1:32" s="14" customFormat="1" ht="10.5" customHeight="1" x14ac:dyDescent="0.2">
      <c r="A283" s="152">
        <v>1</v>
      </c>
      <c r="B283" s="126" t="s">
        <v>74</v>
      </c>
      <c r="C283" s="120"/>
      <c r="D283" s="109"/>
      <c r="E283" s="110"/>
      <c r="F283" s="120"/>
      <c r="G283" s="109"/>
      <c r="H283" s="110"/>
      <c r="I283" s="129"/>
      <c r="J283" s="118"/>
      <c r="K283" s="119"/>
      <c r="L283" s="157" t="s">
        <v>144</v>
      </c>
      <c r="M283" s="14" t="str">
        <f>IF(C283=R283,Q283,IF(F283=C283,N283,IF(F283&gt;C283,O283,IF(F283&lt;C283,P283,Q283))))</f>
        <v>NUEVO</v>
      </c>
      <c r="N283" s="19" t="s">
        <v>2</v>
      </c>
      <c r="O283" s="19" t="s">
        <v>3</v>
      </c>
      <c r="P283" s="19" t="s">
        <v>4</v>
      </c>
      <c r="Q283" s="19" t="s">
        <v>5</v>
      </c>
      <c r="U283" s="23"/>
    </row>
    <row r="284" spans="1:32" s="14" customFormat="1" ht="10.5" customHeight="1" x14ac:dyDescent="0.25">
      <c r="A284" s="152">
        <v>1</v>
      </c>
      <c r="B284" s="24" t="s">
        <v>42</v>
      </c>
      <c r="C284" s="64"/>
      <c r="D284" s="16"/>
      <c r="E284" s="62"/>
      <c r="F284" s="64"/>
      <c r="G284" s="16"/>
      <c r="H284" s="62"/>
      <c r="I284" s="93" t="s">
        <v>171</v>
      </c>
      <c r="J284" s="17" t="s">
        <v>171</v>
      </c>
      <c r="K284" s="18"/>
      <c r="L284" s="157" t="s">
        <v>145</v>
      </c>
      <c r="M284" s="14" t="str">
        <f t="shared" ref="M284:M291" si="39">IF(D284=R284,Q284,IF(G284=D284,N284,IF(G284&gt;D284,O284,IF(G284&lt;D284,P284,Q284))))</f>
        <v>NUEVO</v>
      </c>
      <c r="N284" s="19" t="s">
        <v>2</v>
      </c>
      <c r="O284" s="19" t="s">
        <v>3</v>
      </c>
      <c r="P284" s="19" t="s">
        <v>4</v>
      </c>
      <c r="Q284" s="19" t="s">
        <v>5</v>
      </c>
      <c r="R284"/>
      <c r="S284"/>
      <c r="U284" s="23"/>
    </row>
    <row r="285" spans="1:32" s="14" customFormat="1" ht="10.5" customHeight="1" x14ac:dyDescent="0.25">
      <c r="A285" s="152">
        <v>1</v>
      </c>
      <c r="B285" s="24" t="s">
        <v>310</v>
      </c>
      <c r="C285" s="64"/>
      <c r="D285" s="16">
        <v>1.25</v>
      </c>
      <c r="E285" s="62"/>
      <c r="F285" s="64"/>
      <c r="G285" s="16">
        <v>1.25</v>
      </c>
      <c r="H285" s="62"/>
      <c r="I285" s="93">
        <f t="shared" ref="I285:I291" si="40">IF(D285=R285,0,(+G285-D285)/+D285)</f>
        <v>0</v>
      </c>
      <c r="J285" s="17" t="str">
        <f t="shared" ref="J285:J291" si="41">M285</f>
        <v>IGUAL</v>
      </c>
      <c r="K285" s="18"/>
      <c r="L285" s="157" t="s">
        <v>145</v>
      </c>
      <c r="M285" s="14" t="str">
        <f t="shared" si="39"/>
        <v>IGUAL</v>
      </c>
      <c r="N285" s="19" t="s">
        <v>2</v>
      </c>
      <c r="O285" s="19" t="s">
        <v>3</v>
      </c>
      <c r="P285" s="19" t="s">
        <v>4</v>
      </c>
      <c r="Q285" s="19" t="s">
        <v>5</v>
      </c>
      <c r="R285"/>
      <c r="S285"/>
      <c r="U285" s="23"/>
    </row>
    <row r="286" spans="1:32" s="14" customFormat="1" ht="10.5" customHeight="1" x14ac:dyDescent="0.25">
      <c r="A286" s="152">
        <v>1</v>
      </c>
      <c r="B286" s="24" t="s">
        <v>311</v>
      </c>
      <c r="C286" s="64"/>
      <c r="D286" s="16">
        <v>1</v>
      </c>
      <c r="E286" s="62"/>
      <c r="F286" s="64"/>
      <c r="G286" s="16">
        <v>1</v>
      </c>
      <c r="H286" s="62"/>
      <c r="I286" s="93">
        <f t="shared" si="40"/>
        <v>0</v>
      </c>
      <c r="J286" s="17" t="str">
        <f t="shared" si="41"/>
        <v>IGUAL</v>
      </c>
      <c r="K286" s="18"/>
      <c r="L286" s="157" t="s">
        <v>145</v>
      </c>
      <c r="M286" s="14" t="str">
        <f t="shared" si="39"/>
        <v>IGUAL</v>
      </c>
      <c r="N286" s="19" t="s">
        <v>2</v>
      </c>
      <c r="O286" s="19" t="s">
        <v>3</v>
      </c>
      <c r="P286" s="19" t="s">
        <v>4</v>
      </c>
      <c r="Q286" s="19" t="s">
        <v>5</v>
      </c>
      <c r="R286"/>
      <c r="S286"/>
      <c r="U286" s="23"/>
    </row>
    <row r="287" spans="1:32" s="14" customFormat="1" ht="10.5" customHeight="1" x14ac:dyDescent="0.25">
      <c r="A287" s="152">
        <v>1</v>
      </c>
      <c r="B287" s="24" t="s">
        <v>312</v>
      </c>
      <c r="C287" s="64"/>
      <c r="D287" s="16">
        <v>0.75</v>
      </c>
      <c r="E287" s="62"/>
      <c r="F287" s="64"/>
      <c r="G287" s="16">
        <v>0.75</v>
      </c>
      <c r="H287" s="62"/>
      <c r="I287" s="93">
        <f t="shared" si="40"/>
        <v>0</v>
      </c>
      <c r="J287" s="17" t="str">
        <f t="shared" si="41"/>
        <v>IGUAL</v>
      </c>
      <c r="K287" s="18"/>
      <c r="L287" s="157" t="s">
        <v>145</v>
      </c>
      <c r="M287" s="14" t="str">
        <f t="shared" si="39"/>
        <v>IGUAL</v>
      </c>
      <c r="N287" s="19" t="s">
        <v>2</v>
      </c>
      <c r="O287" s="19" t="s">
        <v>3</v>
      </c>
      <c r="P287" s="19" t="s">
        <v>4</v>
      </c>
      <c r="Q287" s="19" t="s">
        <v>5</v>
      </c>
      <c r="R287"/>
      <c r="S287"/>
      <c r="U287" s="23"/>
    </row>
    <row r="288" spans="1:32" s="14" customFormat="1" ht="10.5" customHeight="1" x14ac:dyDescent="0.25">
      <c r="A288" s="152">
        <v>1</v>
      </c>
      <c r="B288" s="24">
        <v>1000</v>
      </c>
      <c r="C288" s="64"/>
      <c r="D288" s="16">
        <v>0.5</v>
      </c>
      <c r="E288" s="62"/>
      <c r="F288" s="64"/>
      <c r="G288" s="16">
        <v>0.5</v>
      </c>
      <c r="H288" s="62"/>
      <c r="I288" s="93">
        <f t="shared" si="40"/>
        <v>0</v>
      </c>
      <c r="J288" s="17" t="str">
        <f t="shared" si="41"/>
        <v>IGUAL</v>
      </c>
      <c r="K288" s="18"/>
      <c r="L288" s="157" t="s">
        <v>145</v>
      </c>
      <c r="M288" s="14" t="str">
        <f t="shared" si="39"/>
        <v>IGUAL</v>
      </c>
      <c r="N288" s="19" t="s">
        <v>2</v>
      </c>
      <c r="O288" s="19" t="s">
        <v>3</v>
      </c>
      <c r="P288" s="19" t="s">
        <v>4</v>
      </c>
      <c r="Q288" s="19" t="s">
        <v>5</v>
      </c>
      <c r="R288"/>
      <c r="S288"/>
      <c r="U288" s="23"/>
    </row>
    <row r="289" spans="1:21" s="14" customFormat="1" ht="10.5" customHeight="1" x14ac:dyDescent="0.25">
      <c r="A289" s="152">
        <v>1</v>
      </c>
      <c r="B289" s="24">
        <v>1500</v>
      </c>
      <c r="C289" s="64"/>
      <c r="D289" s="16">
        <v>0.4</v>
      </c>
      <c r="E289" s="62"/>
      <c r="F289" s="64"/>
      <c r="G289" s="16">
        <v>0.4</v>
      </c>
      <c r="H289" s="62"/>
      <c r="I289" s="93">
        <f t="shared" si="40"/>
        <v>0</v>
      </c>
      <c r="J289" s="17" t="str">
        <f t="shared" si="41"/>
        <v>IGUAL</v>
      </c>
      <c r="K289" s="18"/>
      <c r="L289" s="157" t="s">
        <v>145</v>
      </c>
      <c r="M289" s="14" t="str">
        <f t="shared" si="39"/>
        <v>IGUAL</v>
      </c>
      <c r="N289" s="19" t="s">
        <v>2</v>
      </c>
      <c r="O289" s="19" t="s">
        <v>3</v>
      </c>
      <c r="P289" s="19" t="s">
        <v>4</v>
      </c>
      <c r="Q289" s="19" t="s">
        <v>5</v>
      </c>
      <c r="R289"/>
      <c r="S289"/>
      <c r="U289" s="23"/>
    </row>
    <row r="290" spans="1:21" s="14" customFormat="1" ht="10.5" customHeight="1" x14ac:dyDescent="0.25">
      <c r="A290" s="152">
        <v>1</v>
      </c>
      <c r="B290" s="24">
        <v>5000</v>
      </c>
      <c r="C290" s="64"/>
      <c r="D290" s="16">
        <v>0.2</v>
      </c>
      <c r="E290" s="62"/>
      <c r="F290" s="64"/>
      <c r="G290" s="16">
        <v>0.2</v>
      </c>
      <c r="H290" s="62"/>
      <c r="I290" s="93">
        <f t="shared" si="40"/>
        <v>0</v>
      </c>
      <c r="J290" s="17" t="str">
        <f t="shared" si="41"/>
        <v>IGUAL</v>
      </c>
      <c r="K290" s="18"/>
      <c r="L290" s="157" t="s">
        <v>145</v>
      </c>
      <c r="M290" s="14" t="str">
        <f t="shared" si="39"/>
        <v>IGUAL</v>
      </c>
      <c r="N290" s="19" t="s">
        <v>2</v>
      </c>
      <c r="O290" s="19" t="s">
        <v>3</v>
      </c>
      <c r="P290" s="19" t="s">
        <v>4</v>
      </c>
      <c r="Q290" s="19" t="s">
        <v>5</v>
      </c>
      <c r="R290"/>
      <c r="S290"/>
      <c r="U290" s="23"/>
    </row>
    <row r="291" spans="1:21" s="14" customFormat="1" ht="10.5" customHeight="1" x14ac:dyDescent="0.25">
      <c r="A291" s="152">
        <v>1</v>
      </c>
      <c r="B291" s="24" t="s">
        <v>233</v>
      </c>
      <c r="C291" s="64"/>
      <c r="D291" s="16">
        <v>0.1</v>
      </c>
      <c r="E291" s="62"/>
      <c r="F291" s="64"/>
      <c r="G291" s="16">
        <v>0.1</v>
      </c>
      <c r="H291" s="62"/>
      <c r="I291" s="93">
        <f t="shared" si="40"/>
        <v>0</v>
      </c>
      <c r="J291" s="17" t="str">
        <f t="shared" si="41"/>
        <v>IGUAL</v>
      </c>
      <c r="K291" s="18"/>
      <c r="L291" s="157" t="s">
        <v>145</v>
      </c>
      <c r="M291" s="14" t="str">
        <f t="shared" si="39"/>
        <v>IGUAL</v>
      </c>
      <c r="N291" s="19" t="s">
        <v>2</v>
      </c>
      <c r="O291" s="19" t="s">
        <v>3</v>
      </c>
      <c r="P291" s="19" t="s">
        <v>4</v>
      </c>
      <c r="Q291" s="19" t="s">
        <v>5</v>
      </c>
      <c r="R291"/>
      <c r="S291"/>
      <c r="U291" s="23"/>
    </row>
    <row r="292" spans="1:21" s="14" customFormat="1" ht="10.5" customHeight="1" x14ac:dyDescent="0.25">
      <c r="A292" s="152">
        <v>1</v>
      </c>
      <c r="B292" s="24" t="s">
        <v>141</v>
      </c>
      <c r="C292" s="64"/>
      <c r="D292" s="16"/>
      <c r="E292" s="62"/>
      <c r="F292" s="64"/>
      <c r="G292" s="16"/>
      <c r="H292" s="62"/>
      <c r="I292" s="93" t="s">
        <v>171</v>
      </c>
      <c r="J292" s="17" t="s">
        <v>171</v>
      </c>
      <c r="K292" s="18"/>
      <c r="L292" s="157" t="s">
        <v>145</v>
      </c>
      <c r="M292" s="14" t="str">
        <f>IF(D292=R292,Q292,IF(G292=D292,N292,IF(G292&gt;D292,O292,IF(G292&lt;D292,P292,Q292))))</f>
        <v>NUEVO</v>
      </c>
      <c r="N292" s="19" t="s">
        <v>2</v>
      </c>
      <c r="O292" s="19" t="s">
        <v>3</v>
      </c>
      <c r="P292" s="19" t="s">
        <v>4</v>
      </c>
      <c r="Q292" s="19" t="s">
        <v>5</v>
      </c>
      <c r="R292"/>
      <c r="S292"/>
      <c r="U292" s="23"/>
    </row>
    <row r="293" spans="1:21" s="14" customFormat="1" ht="10.5" customHeight="1" x14ac:dyDescent="0.2">
      <c r="A293" s="152">
        <v>1</v>
      </c>
      <c r="B293" s="126" t="s">
        <v>75</v>
      </c>
      <c r="C293" s="120"/>
      <c r="D293" s="109"/>
      <c r="E293" s="110"/>
      <c r="F293" s="120"/>
      <c r="G293" s="109"/>
      <c r="H293" s="110"/>
      <c r="I293" s="111"/>
      <c r="J293" s="112"/>
      <c r="K293" s="119"/>
      <c r="L293" s="157"/>
      <c r="U293" s="23"/>
    </row>
    <row r="294" spans="1:21" s="14" customFormat="1" ht="10.5" customHeight="1" x14ac:dyDescent="0.25">
      <c r="A294" s="152">
        <v>1</v>
      </c>
      <c r="B294" s="24" t="s">
        <v>313</v>
      </c>
      <c r="C294" s="64"/>
      <c r="D294" s="22">
        <v>0.38</v>
      </c>
      <c r="E294" s="62"/>
      <c r="F294" s="64"/>
      <c r="G294" s="22">
        <v>0.38</v>
      </c>
      <c r="H294" s="62"/>
      <c r="I294" s="93">
        <f t="shared" ref="I294:I318" si="42">IF(D294=R294,0,(+G294-D294)/+D294)</f>
        <v>0</v>
      </c>
      <c r="J294" s="17" t="str">
        <f t="shared" ref="J294:J318" si="43">M294</f>
        <v>IGUAL</v>
      </c>
      <c r="K294" s="18"/>
      <c r="L294" s="157" t="s">
        <v>145</v>
      </c>
      <c r="M294" s="14" t="str">
        <f t="shared" ref="M294:M320" si="44">IF(D294=R294,Q294,IF(G294=D294,N294,IF(G294&gt;D294,O294,IF(G294&lt;D294,P294,Q294))))</f>
        <v>IGUAL</v>
      </c>
      <c r="N294" s="19" t="s">
        <v>2</v>
      </c>
      <c r="O294" s="19" t="s">
        <v>3</v>
      </c>
      <c r="P294" s="19" t="s">
        <v>4</v>
      </c>
      <c r="Q294" s="19" t="s">
        <v>5</v>
      </c>
      <c r="R294"/>
      <c r="S294"/>
      <c r="T294" s="14">
        <f t="shared" ref="T294:T320" si="45">+G294*61.38</f>
        <v>23.324400000000001</v>
      </c>
      <c r="U294" s="23"/>
    </row>
    <row r="295" spans="1:21" s="14" customFormat="1" ht="10.5" customHeight="1" x14ac:dyDescent="0.25">
      <c r="A295" s="152">
        <v>1</v>
      </c>
      <c r="B295" s="24" t="s">
        <v>314</v>
      </c>
      <c r="C295" s="64"/>
      <c r="D295" s="22">
        <v>0.38</v>
      </c>
      <c r="E295" s="62"/>
      <c r="F295" s="64"/>
      <c r="G295" s="22">
        <v>0.38</v>
      </c>
      <c r="H295" s="62"/>
      <c r="I295" s="93">
        <f t="shared" si="42"/>
        <v>0</v>
      </c>
      <c r="J295" s="17" t="str">
        <f t="shared" si="43"/>
        <v>IGUAL</v>
      </c>
      <c r="K295" s="18"/>
      <c r="L295" s="157" t="s">
        <v>145</v>
      </c>
      <c r="M295" s="14" t="str">
        <f t="shared" si="44"/>
        <v>IGUAL</v>
      </c>
      <c r="N295" s="19" t="s">
        <v>2</v>
      </c>
      <c r="O295" s="19" t="s">
        <v>3</v>
      </c>
      <c r="P295" s="19" t="s">
        <v>4</v>
      </c>
      <c r="Q295" s="19" t="s">
        <v>5</v>
      </c>
      <c r="R295"/>
      <c r="S295"/>
      <c r="T295" s="14">
        <f t="shared" si="45"/>
        <v>23.324400000000001</v>
      </c>
      <c r="U295" s="23"/>
    </row>
    <row r="296" spans="1:21" s="14" customFormat="1" ht="10.5" customHeight="1" x14ac:dyDescent="0.25">
      <c r="A296" s="152">
        <v>1</v>
      </c>
      <c r="B296" s="24" t="s">
        <v>315</v>
      </c>
      <c r="C296" s="64"/>
      <c r="D296" s="22">
        <v>0.38</v>
      </c>
      <c r="E296" s="62"/>
      <c r="F296" s="64"/>
      <c r="G296" s="22">
        <v>0.38</v>
      </c>
      <c r="H296" s="62"/>
      <c r="I296" s="93">
        <f t="shared" si="42"/>
        <v>0</v>
      </c>
      <c r="J296" s="17" t="str">
        <f t="shared" si="43"/>
        <v>IGUAL</v>
      </c>
      <c r="K296" s="18"/>
      <c r="L296" s="157" t="s">
        <v>145</v>
      </c>
      <c r="M296" s="14" t="str">
        <f t="shared" si="44"/>
        <v>IGUAL</v>
      </c>
      <c r="N296" s="19" t="s">
        <v>2</v>
      </c>
      <c r="O296" s="19" t="s">
        <v>3</v>
      </c>
      <c r="P296" s="19" t="s">
        <v>4</v>
      </c>
      <c r="Q296" s="19" t="s">
        <v>5</v>
      </c>
      <c r="R296"/>
      <c r="S296"/>
      <c r="T296" s="14">
        <f t="shared" si="45"/>
        <v>23.324400000000001</v>
      </c>
      <c r="U296" s="23"/>
    </row>
    <row r="297" spans="1:21" s="14" customFormat="1" ht="10.5" customHeight="1" x14ac:dyDescent="0.25">
      <c r="A297" s="152">
        <v>1</v>
      </c>
      <c r="B297" s="24" t="s">
        <v>316</v>
      </c>
      <c r="C297" s="64"/>
      <c r="D297" s="22">
        <v>0.38</v>
      </c>
      <c r="E297" s="62"/>
      <c r="F297" s="64"/>
      <c r="G297" s="22">
        <v>0.38</v>
      </c>
      <c r="H297" s="62"/>
      <c r="I297" s="93">
        <f t="shared" si="42"/>
        <v>0</v>
      </c>
      <c r="J297" s="17" t="str">
        <f t="shared" si="43"/>
        <v>IGUAL</v>
      </c>
      <c r="K297" s="18"/>
      <c r="L297" s="157" t="s">
        <v>145</v>
      </c>
      <c r="M297" s="14" t="str">
        <f t="shared" si="44"/>
        <v>IGUAL</v>
      </c>
      <c r="N297" s="19" t="s">
        <v>2</v>
      </c>
      <c r="O297" s="19" t="s">
        <v>3</v>
      </c>
      <c r="P297" s="19" t="s">
        <v>4</v>
      </c>
      <c r="Q297" s="19" t="s">
        <v>5</v>
      </c>
      <c r="R297"/>
      <c r="S297"/>
      <c r="T297" s="14">
        <f t="shared" si="45"/>
        <v>23.324400000000001</v>
      </c>
      <c r="U297" s="23"/>
    </row>
    <row r="298" spans="1:21" s="14" customFormat="1" ht="10.5" customHeight="1" x14ac:dyDescent="0.25">
      <c r="A298" s="152">
        <v>1</v>
      </c>
      <c r="B298" s="24" t="s">
        <v>317</v>
      </c>
      <c r="C298" s="64"/>
      <c r="D298" s="22">
        <v>0.38</v>
      </c>
      <c r="E298" s="62"/>
      <c r="F298" s="64"/>
      <c r="G298" s="22">
        <v>0.38</v>
      </c>
      <c r="H298" s="62"/>
      <c r="I298" s="93">
        <f t="shared" si="42"/>
        <v>0</v>
      </c>
      <c r="J298" s="17" t="str">
        <f t="shared" si="43"/>
        <v>IGUAL</v>
      </c>
      <c r="K298" s="18"/>
      <c r="L298" s="157" t="s">
        <v>145</v>
      </c>
      <c r="M298" s="14" t="str">
        <f t="shared" si="44"/>
        <v>IGUAL</v>
      </c>
      <c r="N298" s="19" t="s">
        <v>2</v>
      </c>
      <c r="O298" s="19" t="s">
        <v>3</v>
      </c>
      <c r="P298" s="19" t="s">
        <v>4</v>
      </c>
      <c r="Q298" s="19" t="s">
        <v>5</v>
      </c>
      <c r="R298"/>
      <c r="S298"/>
      <c r="T298" s="14">
        <f t="shared" si="45"/>
        <v>23.324400000000001</v>
      </c>
      <c r="U298" s="23"/>
    </row>
    <row r="299" spans="1:21" s="14" customFormat="1" ht="10.5" customHeight="1" x14ac:dyDescent="0.25">
      <c r="A299" s="152">
        <v>1</v>
      </c>
      <c r="B299" s="24" t="s">
        <v>318</v>
      </c>
      <c r="C299" s="64"/>
      <c r="D299" s="22">
        <v>0.38</v>
      </c>
      <c r="E299" s="62"/>
      <c r="F299" s="64"/>
      <c r="G299" s="22">
        <v>0.38</v>
      </c>
      <c r="H299" s="62"/>
      <c r="I299" s="93">
        <f t="shared" si="42"/>
        <v>0</v>
      </c>
      <c r="J299" s="17" t="str">
        <f t="shared" si="43"/>
        <v>IGUAL</v>
      </c>
      <c r="K299" s="18"/>
      <c r="L299" s="157" t="s">
        <v>145</v>
      </c>
      <c r="M299" s="14" t="str">
        <f t="shared" si="44"/>
        <v>IGUAL</v>
      </c>
      <c r="N299" s="19" t="s">
        <v>2</v>
      </c>
      <c r="O299" s="19" t="s">
        <v>3</v>
      </c>
      <c r="P299" s="19" t="s">
        <v>4</v>
      </c>
      <c r="Q299" s="19" t="s">
        <v>5</v>
      </c>
      <c r="R299"/>
      <c r="S299"/>
      <c r="T299" s="14">
        <f t="shared" si="45"/>
        <v>23.324400000000001</v>
      </c>
      <c r="U299" s="23"/>
    </row>
    <row r="300" spans="1:21" s="14" customFormat="1" ht="10.5" customHeight="1" x14ac:dyDescent="0.25">
      <c r="A300" s="152">
        <v>1</v>
      </c>
      <c r="B300" s="24" t="s">
        <v>319</v>
      </c>
      <c r="C300" s="64"/>
      <c r="D300" s="22">
        <v>0.38</v>
      </c>
      <c r="E300" s="62"/>
      <c r="F300" s="64"/>
      <c r="G300" s="22">
        <v>0.38</v>
      </c>
      <c r="H300" s="62"/>
      <c r="I300" s="93">
        <f t="shared" si="42"/>
        <v>0</v>
      </c>
      <c r="J300" s="17" t="str">
        <f t="shared" si="43"/>
        <v>IGUAL</v>
      </c>
      <c r="K300" s="18"/>
      <c r="L300" s="157" t="s">
        <v>145</v>
      </c>
      <c r="M300" s="14" t="str">
        <f t="shared" si="44"/>
        <v>IGUAL</v>
      </c>
      <c r="N300" s="19" t="s">
        <v>2</v>
      </c>
      <c r="O300" s="19" t="s">
        <v>3</v>
      </c>
      <c r="P300" s="19" t="s">
        <v>4</v>
      </c>
      <c r="Q300" s="19" t="s">
        <v>5</v>
      </c>
      <c r="R300"/>
      <c r="S300"/>
      <c r="T300" s="14">
        <f t="shared" si="45"/>
        <v>23.324400000000001</v>
      </c>
      <c r="U300" s="23"/>
    </row>
    <row r="301" spans="1:21" s="14" customFormat="1" ht="10.5" customHeight="1" x14ac:dyDescent="0.25">
      <c r="A301" s="152">
        <v>1</v>
      </c>
      <c r="B301" s="24" t="s">
        <v>320</v>
      </c>
      <c r="C301" s="64"/>
      <c r="D301" s="22">
        <v>0.38</v>
      </c>
      <c r="E301" s="62"/>
      <c r="F301" s="64"/>
      <c r="G301" s="22">
        <v>0.38</v>
      </c>
      <c r="H301" s="62"/>
      <c r="I301" s="93">
        <f t="shared" si="42"/>
        <v>0</v>
      </c>
      <c r="J301" s="17" t="str">
        <f t="shared" si="43"/>
        <v>IGUAL</v>
      </c>
      <c r="K301" s="18"/>
      <c r="L301" s="157" t="s">
        <v>145</v>
      </c>
      <c r="M301" s="14" t="str">
        <f t="shared" si="44"/>
        <v>IGUAL</v>
      </c>
      <c r="N301" s="19" t="s">
        <v>2</v>
      </c>
      <c r="O301" s="19" t="s">
        <v>3</v>
      </c>
      <c r="P301" s="19" t="s">
        <v>4</v>
      </c>
      <c r="Q301" s="19" t="s">
        <v>5</v>
      </c>
      <c r="R301"/>
      <c r="S301"/>
      <c r="T301" s="14">
        <f t="shared" si="45"/>
        <v>23.324400000000001</v>
      </c>
      <c r="U301" s="23"/>
    </row>
    <row r="302" spans="1:21" s="14" customFormat="1" ht="10.5" customHeight="1" x14ac:dyDescent="0.25">
      <c r="A302" s="152">
        <v>1</v>
      </c>
      <c r="B302" s="24" t="s">
        <v>321</v>
      </c>
      <c r="C302" s="64"/>
      <c r="D302" s="22">
        <v>0.38</v>
      </c>
      <c r="E302" s="62"/>
      <c r="F302" s="64"/>
      <c r="G302" s="22">
        <v>0.38</v>
      </c>
      <c r="H302" s="62"/>
      <c r="I302" s="93">
        <f t="shared" si="42"/>
        <v>0</v>
      </c>
      <c r="J302" s="17" t="str">
        <f t="shared" si="43"/>
        <v>IGUAL</v>
      </c>
      <c r="K302" s="18"/>
      <c r="L302" s="157" t="s">
        <v>145</v>
      </c>
      <c r="M302" s="14" t="str">
        <f t="shared" si="44"/>
        <v>IGUAL</v>
      </c>
      <c r="N302" s="19" t="s">
        <v>2</v>
      </c>
      <c r="O302" s="19" t="s">
        <v>3</v>
      </c>
      <c r="P302" s="19" t="s">
        <v>4</v>
      </c>
      <c r="Q302" s="19" t="s">
        <v>5</v>
      </c>
      <c r="R302"/>
      <c r="S302"/>
      <c r="T302" s="14">
        <f t="shared" si="45"/>
        <v>23.324400000000001</v>
      </c>
      <c r="U302" s="23"/>
    </row>
    <row r="303" spans="1:21" s="14" customFormat="1" ht="10.5" customHeight="1" x14ac:dyDescent="0.25">
      <c r="A303" s="152">
        <v>1</v>
      </c>
      <c r="B303" s="24" t="s">
        <v>322</v>
      </c>
      <c r="C303" s="64"/>
      <c r="D303" s="22">
        <v>0.88</v>
      </c>
      <c r="E303" s="62"/>
      <c r="F303" s="64"/>
      <c r="G303" s="22">
        <v>0.88</v>
      </c>
      <c r="H303" s="62"/>
      <c r="I303" s="93">
        <f t="shared" si="42"/>
        <v>0</v>
      </c>
      <c r="J303" s="17" t="str">
        <f t="shared" si="43"/>
        <v>IGUAL</v>
      </c>
      <c r="K303" s="18"/>
      <c r="L303" s="157" t="s">
        <v>145</v>
      </c>
      <c r="M303" s="14" t="str">
        <f t="shared" si="44"/>
        <v>IGUAL</v>
      </c>
      <c r="N303" s="19" t="s">
        <v>2</v>
      </c>
      <c r="O303" s="19" t="s">
        <v>3</v>
      </c>
      <c r="P303" s="19" t="s">
        <v>4</v>
      </c>
      <c r="Q303" s="19" t="s">
        <v>5</v>
      </c>
      <c r="R303"/>
      <c r="S303"/>
      <c r="T303" s="14">
        <f t="shared" si="45"/>
        <v>54.014400000000002</v>
      </c>
      <c r="U303" s="23"/>
    </row>
    <row r="304" spans="1:21" s="14" customFormat="1" ht="10.5" customHeight="1" x14ac:dyDescent="0.25">
      <c r="A304" s="152">
        <v>1</v>
      </c>
      <c r="B304" s="24" t="s">
        <v>323</v>
      </c>
      <c r="C304" s="64"/>
      <c r="D304" s="22">
        <v>0.76</v>
      </c>
      <c r="E304" s="62"/>
      <c r="F304" s="64"/>
      <c r="G304" s="22">
        <v>0.76</v>
      </c>
      <c r="H304" s="62"/>
      <c r="I304" s="93">
        <f t="shared" si="42"/>
        <v>0</v>
      </c>
      <c r="J304" s="17" t="str">
        <f t="shared" si="43"/>
        <v>IGUAL</v>
      </c>
      <c r="K304" s="18"/>
      <c r="L304" s="157" t="s">
        <v>145</v>
      </c>
      <c r="M304" s="14" t="str">
        <f t="shared" si="44"/>
        <v>IGUAL</v>
      </c>
      <c r="N304" s="19" t="s">
        <v>2</v>
      </c>
      <c r="O304" s="19" t="s">
        <v>3</v>
      </c>
      <c r="P304" s="19" t="s">
        <v>4</v>
      </c>
      <c r="Q304" s="19" t="s">
        <v>5</v>
      </c>
      <c r="R304"/>
      <c r="S304"/>
      <c r="T304" s="14">
        <f t="shared" si="45"/>
        <v>46.648800000000001</v>
      </c>
      <c r="U304" s="23"/>
    </row>
    <row r="305" spans="1:21" s="14" customFormat="1" ht="10.5" customHeight="1" x14ac:dyDescent="0.25">
      <c r="A305" s="152">
        <v>1</v>
      </c>
      <c r="B305" s="24" t="s">
        <v>324</v>
      </c>
      <c r="C305" s="64"/>
      <c r="D305" s="22">
        <v>0.76</v>
      </c>
      <c r="E305" s="62"/>
      <c r="F305" s="64"/>
      <c r="G305" s="22">
        <v>0.76</v>
      </c>
      <c r="H305" s="62"/>
      <c r="I305" s="93">
        <f t="shared" si="42"/>
        <v>0</v>
      </c>
      <c r="J305" s="17" t="str">
        <f t="shared" si="43"/>
        <v>IGUAL</v>
      </c>
      <c r="K305" s="18"/>
      <c r="L305" s="157" t="s">
        <v>145</v>
      </c>
      <c r="M305" s="14" t="str">
        <f t="shared" si="44"/>
        <v>IGUAL</v>
      </c>
      <c r="N305" s="19" t="s">
        <v>2</v>
      </c>
      <c r="O305" s="19" t="s">
        <v>3</v>
      </c>
      <c r="P305" s="19" t="s">
        <v>4</v>
      </c>
      <c r="Q305" s="19" t="s">
        <v>5</v>
      </c>
      <c r="R305"/>
      <c r="S305"/>
      <c r="T305" s="14">
        <f t="shared" si="45"/>
        <v>46.648800000000001</v>
      </c>
      <c r="U305" s="23"/>
    </row>
    <row r="306" spans="1:21" s="14" customFormat="1" ht="10.5" customHeight="1" x14ac:dyDescent="0.25">
      <c r="A306" s="152">
        <v>1</v>
      </c>
      <c r="B306" s="24" t="s">
        <v>325</v>
      </c>
      <c r="C306" s="64"/>
      <c r="D306" s="22">
        <v>0.76</v>
      </c>
      <c r="E306" s="62"/>
      <c r="F306" s="64"/>
      <c r="G306" s="22">
        <v>0.76</v>
      </c>
      <c r="H306" s="62"/>
      <c r="I306" s="93">
        <f t="shared" si="42"/>
        <v>0</v>
      </c>
      <c r="J306" s="17" t="str">
        <f t="shared" si="43"/>
        <v>IGUAL</v>
      </c>
      <c r="K306" s="18"/>
      <c r="L306" s="157" t="s">
        <v>145</v>
      </c>
      <c r="M306" s="14" t="str">
        <f t="shared" si="44"/>
        <v>IGUAL</v>
      </c>
      <c r="N306" s="19" t="s">
        <v>2</v>
      </c>
      <c r="O306" s="19" t="s">
        <v>3</v>
      </c>
      <c r="P306" s="19" t="s">
        <v>4</v>
      </c>
      <c r="Q306" s="19" t="s">
        <v>5</v>
      </c>
      <c r="R306"/>
      <c r="S306"/>
      <c r="T306" s="14">
        <f t="shared" si="45"/>
        <v>46.648800000000001</v>
      </c>
      <c r="U306" s="23"/>
    </row>
    <row r="307" spans="1:21" s="14" customFormat="1" ht="10.5" customHeight="1" x14ac:dyDescent="0.25">
      <c r="A307" s="152">
        <v>1</v>
      </c>
      <c r="B307" s="24" t="s">
        <v>326</v>
      </c>
      <c r="C307" s="64"/>
      <c r="D307" s="22">
        <v>0.76</v>
      </c>
      <c r="E307" s="62"/>
      <c r="F307" s="64"/>
      <c r="G307" s="22">
        <v>0.76</v>
      </c>
      <c r="H307" s="62"/>
      <c r="I307" s="93">
        <f t="shared" si="42"/>
        <v>0</v>
      </c>
      <c r="J307" s="17" t="str">
        <f t="shared" si="43"/>
        <v>IGUAL</v>
      </c>
      <c r="K307" s="18"/>
      <c r="L307" s="157" t="s">
        <v>145</v>
      </c>
      <c r="M307" s="14" t="str">
        <f t="shared" si="44"/>
        <v>IGUAL</v>
      </c>
      <c r="N307" s="19" t="s">
        <v>2</v>
      </c>
      <c r="O307" s="19" t="s">
        <v>3</v>
      </c>
      <c r="P307" s="19" t="s">
        <v>4</v>
      </c>
      <c r="Q307" s="19" t="s">
        <v>5</v>
      </c>
      <c r="R307"/>
      <c r="S307"/>
      <c r="T307" s="14">
        <f t="shared" si="45"/>
        <v>46.648800000000001</v>
      </c>
      <c r="U307" s="23"/>
    </row>
    <row r="308" spans="1:21" s="14" customFormat="1" ht="10.5" customHeight="1" x14ac:dyDescent="0.25">
      <c r="A308" s="152">
        <v>1</v>
      </c>
      <c r="B308" s="24" t="s">
        <v>327</v>
      </c>
      <c r="C308" s="64"/>
      <c r="D308" s="22">
        <v>0.76</v>
      </c>
      <c r="E308" s="62"/>
      <c r="F308" s="64"/>
      <c r="G308" s="22">
        <v>0.76</v>
      </c>
      <c r="H308" s="62"/>
      <c r="I308" s="93">
        <f t="shared" si="42"/>
        <v>0</v>
      </c>
      <c r="J308" s="17" t="str">
        <f t="shared" si="43"/>
        <v>IGUAL</v>
      </c>
      <c r="K308" s="18"/>
      <c r="L308" s="157" t="s">
        <v>145</v>
      </c>
      <c r="M308" s="14" t="str">
        <f t="shared" si="44"/>
        <v>IGUAL</v>
      </c>
      <c r="N308" s="19" t="s">
        <v>2</v>
      </c>
      <c r="O308" s="19" t="s">
        <v>3</v>
      </c>
      <c r="P308" s="19" t="s">
        <v>4</v>
      </c>
      <c r="Q308" s="19" t="s">
        <v>5</v>
      </c>
      <c r="R308"/>
      <c r="S308"/>
      <c r="T308" s="14">
        <f t="shared" si="45"/>
        <v>46.648800000000001</v>
      </c>
      <c r="U308" s="23"/>
    </row>
    <row r="309" spans="1:21" s="14" customFormat="1" ht="10.5" customHeight="1" x14ac:dyDescent="0.25">
      <c r="A309" s="152">
        <v>1</v>
      </c>
      <c r="B309" s="24" t="s">
        <v>328</v>
      </c>
      <c r="C309" s="64"/>
      <c r="D309" s="22">
        <v>0.76</v>
      </c>
      <c r="E309" s="62"/>
      <c r="F309" s="64"/>
      <c r="G309" s="22">
        <v>0.76</v>
      </c>
      <c r="H309" s="62"/>
      <c r="I309" s="93">
        <f t="shared" si="42"/>
        <v>0</v>
      </c>
      <c r="J309" s="17" t="str">
        <f t="shared" si="43"/>
        <v>IGUAL</v>
      </c>
      <c r="K309" s="18"/>
      <c r="L309" s="157" t="s">
        <v>145</v>
      </c>
      <c r="M309" s="14" t="str">
        <f t="shared" si="44"/>
        <v>IGUAL</v>
      </c>
      <c r="N309" s="19" t="s">
        <v>2</v>
      </c>
      <c r="O309" s="19" t="s">
        <v>3</v>
      </c>
      <c r="P309" s="19" t="s">
        <v>4</v>
      </c>
      <c r="Q309" s="19" t="s">
        <v>5</v>
      </c>
      <c r="R309"/>
      <c r="S309"/>
      <c r="T309" s="14">
        <f t="shared" si="45"/>
        <v>46.648800000000001</v>
      </c>
      <c r="U309" s="23"/>
    </row>
    <row r="310" spans="1:21" s="14" customFormat="1" ht="10.5" customHeight="1" x14ac:dyDescent="0.25">
      <c r="A310" s="152">
        <v>1</v>
      </c>
      <c r="B310" s="24" t="s">
        <v>329</v>
      </c>
      <c r="C310" s="64"/>
      <c r="D310" s="22">
        <v>0.76</v>
      </c>
      <c r="E310" s="62"/>
      <c r="F310" s="64"/>
      <c r="G310" s="22">
        <v>0.76</v>
      </c>
      <c r="H310" s="62"/>
      <c r="I310" s="93">
        <f t="shared" si="42"/>
        <v>0</v>
      </c>
      <c r="J310" s="17" t="str">
        <f t="shared" si="43"/>
        <v>IGUAL</v>
      </c>
      <c r="K310" s="18"/>
      <c r="L310" s="157" t="s">
        <v>145</v>
      </c>
      <c r="M310" s="14" t="str">
        <f t="shared" si="44"/>
        <v>IGUAL</v>
      </c>
      <c r="N310" s="19" t="s">
        <v>2</v>
      </c>
      <c r="O310" s="19" t="s">
        <v>3</v>
      </c>
      <c r="P310" s="19" t="s">
        <v>4</v>
      </c>
      <c r="Q310" s="19" t="s">
        <v>5</v>
      </c>
      <c r="R310"/>
      <c r="S310"/>
      <c r="T310" s="14">
        <f t="shared" si="45"/>
        <v>46.648800000000001</v>
      </c>
      <c r="U310" s="23"/>
    </row>
    <row r="311" spans="1:21" s="14" customFormat="1" ht="10.5" customHeight="1" x14ac:dyDescent="0.25">
      <c r="A311" s="152">
        <v>1</v>
      </c>
      <c r="B311" s="24" t="s">
        <v>330</v>
      </c>
      <c r="C311" s="64"/>
      <c r="D311" s="22">
        <v>0.76</v>
      </c>
      <c r="E311" s="62"/>
      <c r="F311" s="64"/>
      <c r="G311" s="22">
        <v>0.76</v>
      </c>
      <c r="H311" s="62"/>
      <c r="I311" s="93">
        <f t="shared" si="42"/>
        <v>0</v>
      </c>
      <c r="J311" s="17" t="str">
        <f t="shared" si="43"/>
        <v>IGUAL</v>
      </c>
      <c r="K311" s="18"/>
      <c r="L311" s="157" t="s">
        <v>145</v>
      </c>
      <c r="M311" s="14" t="str">
        <f t="shared" si="44"/>
        <v>IGUAL</v>
      </c>
      <c r="N311" s="19" t="s">
        <v>2</v>
      </c>
      <c r="O311" s="19" t="s">
        <v>3</v>
      </c>
      <c r="P311" s="19" t="s">
        <v>4</v>
      </c>
      <c r="Q311" s="19" t="s">
        <v>5</v>
      </c>
      <c r="R311"/>
      <c r="S311"/>
      <c r="T311" s="14">
        <f t="shared" si="45"/>
        <v>46.648800000000001</v>
      </c>
      <c r="U311" s="23"/>
    </row>
    <row r="312" spans="1:21" s="14" customFormat="1" ht="10.5" customHeight="1" x14ac:dyDescent="0.25">
      <c r="A312" s="152">
        <v>1</v>
      </c>
      <c r="B312" s="24" t="s">
        <v>331</v>
      </c>
      <c r="C312" s="64"/>
      <c r="D312" s="22">
        <v>0.76</v>
      </c>
      <c r="E312" s="62"/>
      <c r="F312" s="64"/>
      <c r="G312" s="22">
        <v>0.76</v>
      </c>
      <c r="H312" s="62"/>
      <c r="I312" s="93">
        <f t="shared" si="42"/>
        <v>0</v>
      </c>
      <c r="J312" s="17" t="str">
        <f t="shared" si="43"/>
        <v>IGUAL</v>
      </c>
      <c r="K312" s="18"/>
      <c r="L312" s="157" t="s">
        <v>145</v>
      </c>
      <c r="M312" s="14" t="str">
        <f t="shared" si="44"/>
        <v>IGUAL</v>
      </c>
      <c r="N312" s="19" t="s">
        <v>2</v>
      </c>
      <c r="O312" s="19" t="s">
        <v>3</v>
      </c>
      <c r="P312" s="19" t="s">
        <v>4</v>
      </c>
      <c r="Q312" s="19" t="s">
        <v>5</v>
      </c>
      <c r="R312"/>
      <c r="S312"/>
      <c r="T312" s="14">
        <f t="shared" si="45"/>
        <v>46.648800000000001</v>
      </c>
      <c r="U312" s="23"/>
    </row>
    <row r="313" spans="1:21" s="14" customFormat="1" ht="10.5" customHeight="1" x14ac:dyDescent="0.25">
      <c r="A313" s="152">
        <v>1</v>
      </c>
      <c r="B313" s="24" t="s">
        <v>332</v>
      </c>
      <c r="C313" s="64"/>
      <c r="D313" s="22">
        <v>0.76</v>
      </c>
      <c r="E313" s="62"/>
      <c r="F313" s="64"/>
      <c r="G313" s="22">
        <v>0.76</v>
      </c>
      <c r="H313" s="62"/>
      <c r="I313" s="93">
        <f t="shared" si="42"/>
        <v>0</v>
      </c>
      <c r="J313" s="17" t="str">
        <f t="shared" si="43"/>
        <v>IGUAL</v>
      </c>
      <c r="K313" s="18"/>
      <c r="L313" s="157" t="s">
        <v>145</v>
      </c>
      <c r="M313" s="14" t="str">
        <f t="shared" si="44"/>
        <v>IGUAL</v>
      </c>
      <c r="N313" s="19" t="s">
        <v>2</v>
      </c>
      <c r="O313" s="19" t="s">
        <v>3</v>
      </c>
      <c r="P313" s="19" t="s">
        <v>4</v>
      </c>
      <c r="Q313" s="19" t="s">
        <v>5</v>
      </c>
      <c r="R313"/>
      <c r="S313"/>
      <c r="T313" s="14">
        <f t="shared" si="45"/>
        <v>46.648800000000001</v>
      </c>
      <c r="U313" s="23"/>
    </row>
    <row r="314" spans="1:21" s="14" customFormat="1" ht="10.5" customHeight="1" x14ac:dyDescent="0.25">
      <c r="A314" s="152">
        <v>1</v>
      </c>
      <c r="B314" s="24" t="s">
        <v>333</v>
      </c>
      <c r="C314" s="64"/>
      <c r="D314" s="22">
        <v>0.76</v>
      </c>
      <c r="E314" s="62"/>
      <c r="F314" s="64"/>
      <c r="G314" s="22">
        <v>0.76</v>
      </c>
      <c r="H314" s="62"/>
      <c r="I314" s="93">
        <f t="shared" si="42"/>
        <v>0</v>
      </c>
      <c r="J314" s="17" t="str">
        <f t="shared" si="43"/>
        <v>IGUAL</v>
      </c>
      <c r="K314" s="18"/>
      <c r="L314" s="157" t="s">
        <v>145</v>
      </c>
      <c r="M314" s="14" t="str">
        <f t="shared" si="44"/>
        <v>IGUAL</v>
      </c>
      <c r="N314" s="19" t="s">
        <v>2</v>
      </c>
      <c r="O314" s="19" t="s">
        <v>3</v>
      </c>
      <c r="P314" s="19" t="s">
        <v>4</v>
      </c>
      <c r="Q314" s="19" t="s">
        <v>5</v>
      </c>
      <c r="R314"/>
      <c r="S314"/>
      <c r="T314" s="14">
        <f t="shared" si="45"/>
        <v>46.648800000000001</v>
      </c>
      <c r="U314" s="23"/>
    </row>
    <row r="315" spans="1:21" s="14" customFormat="1" ht="10.5" customHeight="1" x14ac:dyDescent="0.25">
      <c r="A315" s="152">
        <v>1</v>
      </c>
      <c r="B315" s="24" t="s">
        <v>334</v>
      </c>
      <c r="C315" s="64"/>
      <c r="D315" s="22">
        <v>0.76</v>
      </c>
      <c r="E315" s="62"/>
      <c r="F315" s="64"/>
      <c r="G315" s="22">
        <v>0.76</v>
      </c>
      <c r="H315" s="62"/>
      <c r="I315" s="93">
        <f t="shared" si="42"/>
        <v>0</v>
      </c>
      <c r="J315" s="17" t="str">
        <f t="shared" si="43"/>
        <v>IGUAL</v>
      </c>
      <c r="K315" s="18"/>
      <c r="L315" s="157" t="s">
        <v>145</v>
      </c>
      <c r="M315" s="14" t="str">
        <f t="shared" si="44"/>
        <v>IGUAL</v>
      </c>
      <c r="N315" s="19" t="s">
        <v>2</v>
      </c>
      <c r="O315" s="19" t="s">
        <v>3</v>
      </c>
      <c r="P315" s="19" t="s">
        <v>4</v>
      </c>
      <c r="Q315" s="19" t="s">
        <v>5</v>
      </c>
      <c r="R315"/>
      <c r="S315"/>
      <c r="T315" s="14">
        <f t="shared" si="45"/>
        <v>46.648800000000001</v>
      </c>
      <c r="U315" s="23"/>
    </row>
    <row r="316" spans="1:21" s="14" customFormat="1" ht="10.5" customHeight="1" x14ac:dyDescent="0.25">
      <c r="A316" s="152">
        <v>1</v>
      </c>
      <c r="B316" s="24" t="s">
        <v>335</v>
      </c>
      <c r="C316" s="64"/>
      <c r="D316" s="22">
        <v>0.76</v>
      </c>
      <c r="E316" s="62"/>
      <c r="F316" s="64"/>
      <c r="G316" s="22">
        <v>0.76</v>
      </c>
      <c r="H316" s="62"/>
      <c r="I316" s="93">
        <f t="shared" si="42"/>
        <v>0</v>
      </c>
      <c r="J316" s="17" t="str">
        <f t="shared" si="43"/>
        <v>IGUAL</v>
      </c>
      <c r="K316" s="18"/>
      <c r="L316" s="157" t="s">
        <v>145</v>
      </c>
      <c r="M316" s="14" t="str">
        <f t="shared" si="44"/>
        <v>IGUAL</v>
      </c>
      <c r="N316" s="19" t="s">
        <v>2</v>
      </c>
      <c r="O316" s="19" t="s">
        <v>3</v>
      </c>
      <c r="P316" s="19" t="s">
        <v>4</v>
      </c>
      <c r="Q316" s="19" t="s">
        <v>5</v>
      </c>
      <c r="R316"/>
      <c r="S316"/>
      <c r="T316" s="14">
        <f t="shared" si="45"/>
        <v>46.648800000000001</v>
      </c>
      <c r="U316" s="23"/>
    </row>
    <row r="317" spans="1:21" s="14" customFormat="1" ht="10.5" customHeight="1" x14ac:dyDescent="0.25">
      <c r="A317" s="152">
        <v>1</v>
      </c>
      <c r="B317" s="24" t="s">
        <v>336</v>
      </c>
      <c r="C317" s="64"/>
      <c r="D317" s="22">
        <v>0.76</v>
      </c>
      <c r="E317" s="62"/>
      <c r="F317" s="64"/>
      <c r="G317" s="22">
        <v>0.76</v>
      </c>
      <c r="H317" s="62"/>
      <c r="I317" s="93">
        <f t="shared" si="42"/>
        <v>0</v>
      </c>
      <c r="J317" s="17" t="str">
        <f t="shared" si="43"/>
        <v>IGUAL</v>
      </c>
      <c r="K317" s="18"/>
      <c r="L317" s="157" t="s">
        <v>145</v>
      </c>
      <c r="M317" s="14" t="str">
        <f t="shared" si="44"/>
        <v>IGUAL</v>
      </c>
      <c r="N317" s="19" t="s">
        <v>2</v>
      </c>
      <c r="O317" s="19" t="s">
        <v>3</v>
      </c>
      <c r="P317" s="19" t="s">
        <v>4</v>
      </c>
      <c r="Q317" s="19" t="s">
        <v>5</v>
      </c>
      <c r="R317"/>
      <c r="S317"/>
      <c r="T317" s="14">
        <f t="shared" si="45"/>
        <v>46.648800000000001</v>
      </c>
      <c r="U317" s="23"/>
    </row>
    <row r="318" spans="1:21" s="14" customFormat="1" ht="10.5" customHeight="1" x14ac:dyDescent="0.25">
      <c r="A318" s="152">
        <v>1</v>
      </c>
      <c r="B318" s="24" t="s">
        <v>337</v>
      </c>
      <c r="C318" s="64"/>
      <c r="D318" s="22">
        <v>38</v>
      </c>
      <c r="E318" s="62" t="s">
        <v>171</v>
      </c>
      <c r="F318" s="64"/>
      <c r="G318" s="22">
        <v>38</v>
      </c>
      <c r="H318" s="62"/>
      <c r="I318" s="93">
        <f t="shared" si="42"/>
        <v>0</v>
      </c>
      <c r="J318" s="17" t="str">
        <f t="shared" si="43"/>
        <v>IGUAL</v>
      </c>
      <c r="K318" s="18"/>
      <c r="L318" s="157" t="s">
        <v>145</v>
      </c>
      <c r="M318" s="14" t="str">
        <f t="shared" si="44"/>
        <v>IGUAL</v>
      </c>
      <c r="N318" s="19" t="s">
        <v>2</v>
      </c>
      <c r="O318" s="19" t="s">
        <v>3</v>
      </c>
      <c r="P318" s="19" t="s">
        <v>4</v>
      </c>
      <c r="Q318" s="19" t="s">
        <v>5</v>
      </c>
      <c r="R318"/>
      <c r="S318"/>
      <c r="T318" s="14">
        <f t="shared" si="45"/>
        <v>2332.44</v>
      </c>
      <c r="U318" s="23"/>
    </row>
    <row r="319" spans="1:21" s="14" customFormat="1" ht="10.5" customHeight="1" x14ac:dyDescent="0.25">
      <c r="A319" s="152">
        <v>1</v>
      </c>
      <c r="B319" s="24" t="s">
        <v>140</v>
      </c>
      <c r="C319" s="64"/>
      <c r="D319" s="22"/>
      <c r="E319" s="62"/>
      <c r="F319" s="64"/>
      <c r="G319" s="22"/>
      <c r="H319" s="62"/>
      <c r="I319" s="93" t="s">
        <v>171</v>
      </c>
      <c r="J319" s="17" t="s">
        <v>171</v>
      </c>
      <c r="K319" s="18"/>
      <c r="L319" s="157" t="s">
        <v>145</v>
      </c>
      <c r="M319" s="14" t="str">
        <f t="shared" si="44"/>
        <v>NUEVO</v>
      </c>
      <c r="N319" s="19" t="s">
        <v>2</v>
      </c>
      <c r="O319" s="19" t="s">
        <v>3</v>
      </c>
      <c r="P319" s="19" t="s">
        <v>4</v>
      </c>
      <c r="Q319" s="19" t="s">
        <v>5</v>
      </c>
      <c r="R319"/>
      <c r="S319"/>
      <c r="T319" s="14">
        <f t="shared" si="45"/>
        <v>0</v>
      </c>
      <c r="U319" s="23"/>
    </row>
    <row r="320" spans="1:21" s="14" customFormat="1" ht="10.5" customHeight="1" x14ac:dyDescent="0.25">
      <c r="A320" s="152">
        <v>1</v>
      </c>
      <c r="B320" s="24" t="s">
        <v>140</v>
      </c>
      <c r="C320" s="64"/>
      <c r="D320" s="22"/>
      <c r="E320" s="62"/>
      <c r="F320" s="64"/>
      <c r="G320" s="22"/>
      <c r="H320" s="62"/>
      <c r="I320" s="93" t="s">
        <v>171</v>
      </c>
      <c r="J320" s="17" t="s">
        <v>171</v>
      </c>
      <c r="K320" s="18"/>
      <c r="L320" s="157" t="s">
        <v>145</v>
      </c>
      <c r="M320" s="14" t="str">
        <f t="shared" si="44"/>
        <v>NUEVO</v>
      </c>
      <c r="N320" s="19" t="s">
        <v>2</v>
      </c>
      <c r="O320" s="19" t="s">
        <v>3</v>
      </c>
      <c r="P320" s="19" t="s">
        <v>4</v>
      </c>
      <c r="Q320" s="19" t="s">
        <v>5</v>
      </c>
      <c r="R320"/>
      <c r="S320"/>
      <c r="T320" s="14">
        <f t="shared" si="45"/>
        <v>0</v>
      </c>
      <c r="U320" s="23"/>
    </row>
    <row r="321" spans="1:21" s="14" customFormat="1" ht="10.5" customHeight="1" x14ac:dyDescent="0.25">
      <c r="A321" s="152">
        <v>1</v>
      </c>
      <c r="B321" s="24" t="s">
        <v>140</v>
      </c>
      <c r="C321" s="64"/>
      <c r="D321" s="22"/>
      <c r="E321" s="62"/>
      <c r="F321" s="64"/>
      <c r="G321" s="22"/>
      <c r="H321" s="62"/>
      <c r="I321" s="93" t="s">
        <v>171</v>
      </c>
      <c r="J321" s="17" t="s">
        <v>171</v>
      </c>
      <c r="K321" s="18"/>
      <c r="L321" s="157" t="s">
        <v>145</v>
      </c>
      <c r="M321" s="14" t="str">
        <f>IF(D321=R321,Q321,IF(G321=D321,N321,IF(G321&gt;D321,O321,IF(G321&lt;D321,P321,Q321))))</f>
        <v>NUEVO</v>
      </c>
      <c r="N321" s="19" t="s">
        <v>2</v>
      </c>
      <c r="O321" s="19" t="s">
        <v>3</v>
      </c>
      <c r="P321" s="19" t="s">
        <v>4</v>
      </c>
      <c r="Q321" s="19" t="s">
        <v>5</v>
      </c>
      <c r="R321"/>
      <c r="S321"/>
      <c r="T321" s="14">
        <f>+G321*61.38</f>
        <v>0</v>
      </c>
      <c r="U321" s="23"/>
    </row>
    <row r="322" spans="1:21" s="14" customFormat="1" ht="10.5" customHeight="1" x14ac:dyDescent="0.2">
      <c r="A322" s="152">
        <v>1</v>
      </c>
      <c r="B322" s="24"/>
      <c r="C322" s="80"/>
      <c r="D322" s="22"/>
      <c r="E322" s="62"/>
      <c r="F322" s="80"/>
      <c r="G322" s="22"/>
      <c r="H322" s="62"/>
      <c r="I322" s="93"/>
      <c r="J322" s="17"/>
      <c r="K322" s="18"/>
      <c r="L322" s="157" t="s">
        <v>136</v>
      </c>
      <c r="M322" s="14" t="str">
        <f>IF(E322=R322,Q322,IF(H322=E322,N322,IF(H322&gt;E322,O322,IF(H322&lt;E322,P322,Q322))))</f>
        <v>NUEVO</v>
      </c>
      <c r="N322" s="19" t="s">
        <v>2</v>
      </c>
      <c r="O322" s="19" t="s">
        <v>3</v>
      </c>
      <c r="P322" s="19" t="s">
        <v>4</v>
      </c>
      <c r="Q322" s="19" t="s">
        <v>5</v>
      </c>
      <c r="T322" s="154"/>
      <c r="U322" s="23"/>
    </row>
    <row r="323" spans="1:21" s="14" customFormat="1" ht="10.5" customHeight="1" x14ac:dyDescent="0.2">
      <c r="A323" s="152">
        <v>1</v>
      </c>
      <c r="B323" s="126" t="s">
        <v>76</v>
      </c>
      <c r="C323" s="120"/>
      <c r="D323" s="109"/>
      <c r="E323" s="110"/>
      <c r="F323" s="120"/>
      <c r="G323" s="109"/>
      <c r="H323" s="110"/>
      <c r="I323" s="121"/>
      <c r="J323" s="112"/>
      <c r="K323" s="119"/>
      <c r="L323" s="157" t="s">
        <v>136</v>
      </c>
      <c r="M323" s="14" t="str">
        <f>IF(E323=R323,Q323,IF(H323=E323,N323,IF(H323&gt;E323,O323,IF(H323&lt;E323,P323,Q323))))</f>
        <v>NUEVO</v>
      </c>
      <c r="N323" s="19" t="s">
        <v>2</v>
      </c>
      <c r="O323" s="19" t="s">
        <v>3</v>
      </c>
      <c r="P323" s="19" t="s">
        <v>4</v>
      </c>
      <c r="Q323" s="19" t="s">
        <v>5</v>
      </c>
      <c r="U323" s="23"/>
    </row>
    <row r="324" spans="1:21" s="14" customFormat="1" ht="10.5" customHeight="1" x14ac:dyDescent="0.25">
      <c r="A324" s="152">
        <v>1</v>
      </c>
      <c r="B324" s="24" t="s">
        <v>9</v>
      </c>
      <c r="C324" s="64"/>
      <c r="D324" s="16">
        <v>1</v>
      </c>
      <c r="E324" s="62"/>
      <c r="F324" s="64"/>
      <c r="G324" s="16">
        <v>1</v>
      </c>
      <c r="H324" s="62"/>
      <c r="I324" s="93">
        <f>IF(E324=R324,0,(+H324-E324)/+E324)</f>
        <v>0</v>
      </c>
      <c r="J324" s="17" t="str">
        <f t="shared" ref="J324:J325" si="46">M324</f>
        <v>IGUAL</v>
      </c>
      <c r="K324" s="18"/>
      <c r="L324" s="157" t="s">
        <v>145</v>
      </c>
      <c r="M324" s="14" t="str">
        <f t="shared" ref="M324:M325" si="47">IF(D324=R324,Q324,IF(G324=D324,N324,IF(G324&gt;D324,O324,IF(G324&lt;D324,P324,Q324))))</f>
        <v>IGUAL</v>
      </c>
      <c r="N324" s="19" t="s">
        <v>2</v>
      </c>
      <c r="O324" s="19" t="s">
        <v>3</v>
      </c>
      <c r="P324" s="19" t="s">
        <v>4</v>
      </c>
      <c r="Q324" s="19" t="s">
        <v>5</v>
      </c>
      <c r="R324"/>
      <c r="S324"/>
      <c r="T324" s="14">
        <f t="shared" ref="T324:T325" si="48">+G324*61.38</f>
        <v>61.38</v>
      </c>
      <c r="U324" s="23"/>
    </row>
    <row r="325" spans="1:21" s="14" customFormat="1" ht="10.5" customHeight="1" x14ac:dyDescent="0.25">
      <c r="A325" s="152">
        <v>1</v>
      </c>
      <c r="B325" s="24" t="s">
        <v>35</v>
      </c>
      <c r="C325" s="64"/>
      <c r="D325" s="16">
        <v>1</v>
      </c>
      <c r="E325" s="77"/>
      <c r="F325" s="64"/>
      <c r="G325" s="16">
        <v>1</v>
      </c>
      <c r="H325" s="77"/>
      <c r="I325" s="93">
        <f>IF(E325=R325,0,(+H325-E325)/+E325)</f>
        <v>0</v>
      </c>
      <c r="J325" s="17" t="str">
        <f t="shared" si="46"/>
        <v>IGUAL</v>
      </c>
      <c r="K325" s="18"/>
      <c r="L325" s="157" t="s">
        <v>145</v>
      </c>
      <c r="M325" s="14" t="str">
        <f t="shared" si="47"/>
        <v>IGUAL</v>
      </c>
      <c r="N325" s="19" t="s">
        <v>2</v>
      </c>
      <c r="O325" s="19" t="s">
        <v>3</v>
      </c>
      <c r="P325" s="19" t="s">
        <v>4</v>
      </c>
      <c r="Q325" s="19" t="s">
        <v>5</v>
      </c>
      <c r="R325"/>
      <c r="S325"/>
      <c r="T325" s="14">
        <f t="shared" si="48"/>
        <v>61.38</v>
      </c>
      <c r="U325" s="23"/>
    </row>
    <row r="326" spans="1:21" s="14" customFormat="1" ht="10.5" customHeight="1" x14ac:dyDescent="0.2">
      <c r="A326" s="152">
        <v>1</v>
      </c>
      <c r="B326" s="24"/>
      <c r="C326" s="64"/>
      <c r="D326" s="16"/>
      <c r="E326" s="77"/>
      <c r="F326" s="64"/>
      <c r="G326" s="16"/>
      <c r="H326" s="77"/>
      <c r="I326" s="93"/>
      <c r="J326" s="17"/>
      <c r="K326" s="18"/>
      <c r="L326" s="157"/>
      <c r="N326" s="19"/>
      <c r="O326" s="19"/>
      <c r="P326" s="19"/>
      <c r="Q326" s="19"/>
      <c r="U326" s="23"/>
    </row>
    <row r="327" spans="1:21" customFormat="1" ht="10.5" customHeight="1" x14ac:dyDescent="0.25">
      <c r="A327" s="152">
        <v>1</v>
      </c>
      <c r="B327" s="126" t="s">
        <v>77</v>
      </c>
      <c r="C327" s="120"/>
      <c r="D327" s="109"/>
      <c r="E327" s="110"/>
      <c r="F327" s="120"/>
      <c r="G327" s="109"/>
      <c r="H327" s="110"/>
      <c r="I327" s="121"/>
      <c r="J327" s="130"/>
      <c r="K327" s="119"/>
      <c r="L327" s="157" t="s">
        <v>136</v>
      </c>
      <c r="M327" s="14" t="str">
        <f>IF(E327=R327,Q327,IF(H327=E327,N327,IF(H327&gt;E327,O327,IF(H327&lt;E327,P327,Q327))))</f>
        <v>NUEVO</v>
      </c>
      <c r="N327" s="19" t="s">
        <v>2</v>
      </c>
      <c r="O327" s="19" t="s">
        <v>3</v>
      </c>
      <c r="P327" s="19" t="s">
        <v>4</v>
      </c>
      <c r="Q327" s="19" t="s">
        <v>5</v>
      </c>
      <c r="U327" s="23"/>
    </row>
    <row r="328" spans="1:21" customFormat="1" ht="10.5" customHeight="1" x14ac:dyDescent="0.25">
      <c r="A328" s="152">
        <v>1</v>
      </c>
      <c r="B328" s="24" t="s">
        <v>50</v>
      </c>
      <c r="C328" s="64"/>
      <c r="D328" s="16"/>
      <c r="E328" s="62"/>
      <c r="F328" s="64"/>
      <c r="G328" s="16"/>
      <c r="H328" s="62"/>
      <c r="I328" s="38"/>
      <c r="J328" s="28"/>
      <c r="K328" s="18"/>
      <c r="L328" s="157" t="s">
        <v>136</v>
      </c>
      <c r="M328" s="14" t="str">
        <f>IF(E328=R328,Q328,IF(H328=E328,N328,IF(H328&gt;E328,O328,IF(H328&lt;E328,P328,Q328))))</f>
        <v>NUEVO</v>
      </c>
      <c r="N328" s="19" t="s">
        <v>2</v>
      </c>
      <c r="O328" s="19" t="s">
        <v>3</v>
      </c>
      <c r="P328" s="19" t="s">
        <v>4</v>
      </c>
      <c r="Q328" s="19" t="s">
        <v>5</v>
      </c>
      <c r="U328" s="23"/>
    </row>
    <row r="329" spans="1:21" customFormat="1" ht="10.5" customHeight="1" x14ac:dyDescent="0.25">
      <c r="A329" s="152">
        <v>1</v>
      </c>
      <c r="B329" s="24"/>
      <c r="C329" s="64"/>
      <c r="D329" s="16"/>
      <c r="E329" s="62"/>
      <c r="F329" s="64"/>
      <c r="G329" s="16"/>
      <c r="H329" s="62"/>
      <c r="I329" s="38"/>
      <c r="J329" s="28"/>
      <c r="K329" s="18"/>
      <c r="L329" s="157"/>
      <c r="M329" s="14"/>
      <c r="N329" s="19"/>
      <c r="O329" s="19"/>
      <c r="P329" s="19"/>
      <c r="Q329" s="19"/>
      <c r="U329" s="23"/>
    </row>
    <row r="330" spans="1:21" s="14" customFormat="1" ht="10.5" customHeight="1" x14ac:dyDescent="0.2">
      <c r="A330" s="152">
        <v>1</v>
      </c>
      <c r="B330" s="107" t="s">
        <v>78</v>
      </c>
      <c r="C330" s="120"/>
      <c r="D330" s="109"/>
      <c r="E330" s="110"/>
      <c r="F330" s="120"/>
      <c r="G330" s="109"/>
      <c r="H330" s="110"/>
      <c r="I330" s="111"/>
      <c r="J330" s="112"/>
      <c r="K330" s="119"/>
      <c r="L330" s="157"/>
      <c r="U330" s="23"/>
    </row>
    <row r="331" spans="1:21" s="14" customFormat="1" ht="10.5" customHeight="1" x14ac:dyDescent="0.2">
      <c r="A331" s="152">
        <v>1</v>
      </c>
      <c r="B331" s="27" t="s">
        <v>338</v>
      </c>
      <c r="C331" s="64"/>
      <c r="D331" s="16"/>
      <c r="E331" s="62"/>
      <c r="F331" s="64"/>
      <c r="G331" s="16"/>
      <c r="H331" s="62"/>
      <c r="I331" s="93" t="s">
        <v>171</v>
      </c>
      <c r="J331" s="17" t="s">
        <v>171</v>
      </c>
      <c r="K331" s="18"/>
      <c r="L331" s="157" t="s">
        <v>136</v>
      </c>
      <c r="M331" s="14" t="str">
        <f t="shared" ref="M331:M341" si="49">IF(E331=R331,Q331,IF(H331=E331,N331,IF(H331&gt;E331,O331,IF(H331&lt;E331,P331,Q331))))</f>
        <v>NUEVO</v>
      </c>
      <c r="N331" s="19" t="s">
        <v>2</v>
      </c>
      <c r="O331" s="19" t="s">
        <v>3</v>
      </c>
      <c r="P331" s="19" t="s">
        <v>4</v>
      </c>
      <c r="Q331" s="19" t="s">
        <v>5</v>
      </c>
      <c r="U331" s="23"/>
    </row>
    <row r="332" spans="1:21" s="14" customFormat="1" ht="10.5" customHeight="1" x14ac:dyDescent="0.2">
      <c r="A332" s="152">
        <v>1</v>
      </c>
      <c r="B332" s="27" t="s">
        <v>339</v>
      </c>
      <c r="C332" s="64"/>
      <c r="D332" s="16">
        <v>0.01</v>
      </c>
      <c r="E332" s="62">
        <v>0</v>
      </c>
      <c r="F332" s="64"/>
      <c r="G332" s="16"/>
      <c r="H332" s="62">
        <v>3</v>
      </c>
      <c r="I332" s="93">
        <f t="shared" ref="I332:I339" si="50">IF(E332=R332,0,(+H332-E332)/+E332)</f>
        <v>0</v>
      </c>
      <c r="J332" s="17" t="str">
        <f t="shared" ref="J332:J339" si="51">M332</f>
        <v>NUEVO</v>
      </c>
      <c r="K332" s="18"/>
      <c r="L332" s="157" t="s">
        <v>136</v>
      </c>
      <c r="M332" s="14" t="str">
        <f t="shared" si="49"/>
        <v>NUEVO</v>
      </c>
      <c r="N332" s="19" t="s">
        <v>2</v>
      </c>
      <c r="O332" s="19" t="s">
        <v>3</v>
      </c>
      <c r="P332" s="19" t="s">
        <v>4</v>
      </c>
      <c r="Q332" s="19" t="s">
        <v>5</v>
      </c>
      <c r="U332" s="23"/>
    </row>
    <row r="333" spans="1:21" s="14" customFormat="1" ht="10.5" customHeight="1" x14ac:dyDescent="0.2">
      <c r="A333" s="152">
        <v>1</v>
      </c>
      <c r="B333" s="27" t="s">
        <v>340</v>
      </c>
      <c r="C333" s="64"/>
      <c r="D333" s="16">
        <v>0.61</v>
      </c>
      <c r="E333" s="62">
        <v>0</v>
      </c>
      <c r="F333" s="64"/>
      <c r="G333" s="16"/>
      <c r="H333" s="62">
        <v>60</v>
      </c>
      <c r="I333" s="93">
        <f t="shared" si="50"/>
        <v>0</v>
      </c>
      <c r="J333" s="17" t="str">
        <f t="shared" si="51"/>
        <v>NUEVO</v>
      </c>
      <c r="K333" s="18"/>
      <c r="L333" s="157" t="s">
        <v>136</v>
      </c>
      <c r="M333" s="14" t="str">
        <f t="shared" si="49"/>
        <v>NUEVO</v>
      </c>
      <c r="N333" s="19" t="s">
        <v>2</v>
      </c>
      <c r="O333" s="19" t="s">
        <v>3</v>
      </c>
      <c r="P333" s="19" t="s">
        <v>4</v>
      </c>
      <c r="Q333" s="19" t="s">
        <v>5</v>
      </c>
      <c r="U333" s="23"/>
    </row>
    <row r="334" spans="1:21" s="14" customFormat="1" ht="10.5" customHeight="1" x14ac:dyDescent="0.2">
      <c r="A334" s="152">
        <v>1</v>
      </c>
      <c r="B334" s="27" t="s">
        <v>341</v>
      </c>
      <c r="C334" s="64"/>
      <c r="D334" s="16">
        <v>0.61</v>
      </c>
      <c r="E334" s="62">
        <v>0</v>
      </c>
      <c r="F334" s="64"/>
      <c r="G334" s="16"/>
      <c r="H334" s="62">
        <v>60</v>
      </c>
      <c r="I334" s="93">
        <f t="shared" si="50"/>
        <v>0</v>
      </c>
      <c r="J334" s="17" t="str">
        <f t="shared" si="51"/>
        <v>NUEVO</v>
      </c>
      <c r="K334" s="18"/>
      <c r="L334" s="157" t="s">
        <v>136</v>
      </c>
      <c r="M334" s="14" t="str">
        <f t="shared" si="49"/>
        <v>NUEVO</v>
      </c>
      <c r="N334" s="19" t="s">
        <v>2</v>
      </c>
      <c r="O334" s="19" t="s">
        <v>3</v>
      </c>
      <c r="P334" s="19" t="s">
        <v>4</v>
      </c>
      <c r="Q334" s="19" t="s">
        <v>5</v>
      </c>
      <c r="U334" s="23"/>
    </row>
    <row r="335" spans="1:21" s="14" customFormat="1" ht="10.5" customHeight="1" x14ac:dyDescent="0.2">
      <c r="A335" s="152">
        <v>1</v>
      </c>
      <c r="B335" s="27" t="s">
        <v>342</v>
      </c>
      <c r="C335" s="64"/>
      <c r="D335" s="16">
        <v>0.5</v>
      </c>
      <c r="E335" s="62">
        <v>0</v>
      </c>
      <c r="F335" s="64"/>
      <c r="G335" s="16"/>
      <c r="H335" s="62">
        <v>60</v>
      </c>
      <c r="I335" s="93">
        <f t="shared" si="50"/>
        <v>0</v>
      </c>
      <c r="J335" s="17" t="str">
        <f t="shared" si="51"/>
        <v>NUEVO</v>
      </c>
      <c r="K335" s="18"/>
      <c r="L335" s="157" t="s">
        <v>136</v>
      </c>
      <c r="M335" s="14" t="str">
        <f t="shared" si="49"/>
        <v>NUEVO</v>
      </c>
      <c r="N335" s="19" t="s">
        <v>2</v>
      </c>
      <c r="O335" s="19" t="s">
        <v>3</v>
      </c>
      <c r="P335" s="19" t="s">
        <v>4</v>
      </c>
      <c r="Q335" s="19" t="s">
        <v>5</v>
      </c>
      <c r="U335" s="23"/>
    </row>
    <row r="336" spans="1:21" s="14" customFormat="1" ht="10.5" customHeight="1" x14ac:dyDescent="0.2">
      <c r="A336" s="152">
        <v>1</v>
      </c>
      <c r="B336" s="27" t="s">
        <v>343</v>
      </c>
      <c r="C336" s="64"/>
      <c r="D336" s="16">
        <v>0.11</v>
      </c>
      <c r="E336" s="62">
        <v>0</v>
      </c>
      <c r="F336" s="64"/>
      <c r="G336" s="16"/>
      <c r="H336" s="62">
        <v>15</v>
      </c>
      <c r="I336" s="93">
        <f t="shared" si="50"/>
        <v>0</v>
      </c>
      <c r="J336" s="17" t="str">
        <f t="shared" si="51"/>
        <v>NUEVO</v>
      </c>
      <c r="K336" s="18"/>
      <c r="L336" s="157" t="s">
        <v>136</v>
      </c>
      <c r="M336" s="14" t="str">
        <f t="shared" si="49"/>
        <v>NUEVO</v>
      </c>
      <c r="N336" s="19" t="s">
        <v>2</v>
      </c>
      <c r="O336" s="19" t="s">
        <v>3</v>
      </c>
      <c r="P336" s="19" t="s">
        <v>4</v>
      </c>
      <c r="Q336" s="19" t="s">
        <v>5</v>
      </c>
      <c r="U336" s="23"/>
    </row>
    <row r="337" spans="1:21" s="14" customFormat="1" ht="10.5" customHeight="1" x14ac:dyDescent="0.2">
      <c r="A337" s="152">
        <v>1</v>
      </c>
      <c r="B337" s="27" t="s">
        <v>344</v>
      </c>
      <c r="C337" s="64"/>
      <c r="D337" s="16" t="s">
        <v>216</v>
      </c>
      <c r="E337" s="62">
        <v>0</v>
      </c>
      <c r="F337" s="64"/>
      <c r="G337" s="16" t="s">
        <v>216</v>
      </c>
      <c r="H337" s="62"/>
      <c r="I337" s="93">
        <f t="shared" si="50"/>
        <v>0</v>
      </c>
      <c r="J337" s="17" t="str">
        <f t="shared" si="51"/>
        <v>NUEVO</v>
      </c>
      <c r="K337" s="18"/>
      <c r="L337" s="157" t="s">
        <v>136</v>
      </c>
      <c r="M337" s="14" t="str">
        <f t="shared" si="49"/>
        <v>NUEVO</v>
      </c>
      <c r="N337" s="19" t="s">
        <v>2</v>
      </c>
      <c r="O337" s="19" t="s">
        <v>3</v>
      </c>
      <c r="P337" s="19" t="s">
        <v>4</v>
      </c>
      <c r="Q337" s="19" t="s">
        <v>5</v>
      </c>
      <c r="U337" s="23"/>
    </row>
    <row r="338" spans="1:21" s="14" customFormat="1" ht="10.5" customHeight="1" x14ac:dyDescent="0.2">
      <c r="A338" s="152">
        <v>1</v>
      </c>
      <c r="B338" s="27" t="s">
        <v>345</v>
      </c>
      <c r="C338" s="64"/>
      <c r="D338" s="16"/>
      <c r="E338" s="62"/>
      <c r="F338" s="64"/>
      <c r="G338" s="16"/>
      <c r="H338" s="62"/>
      <c r="I338" s="93" t="s">
        <v>171</v>
      </c>
      <c r="J338" s="17" t="s">
        <v>171</v>
      </c>
      <c r="K338" s="18"/>
      <c r="L338" s="157" t="s">
        <v>136</v>
      </c>
      <c r="M338" s="14" t="str">
        <f t="shared" si="49"/>
        <v>NUEVO</v>
      </c>
      <c r="N338" s="19" t="s">
        <v>2</v>
      </c>
      <c r="O338" s="19" t="s">
        <v>3</v>
      </c>
      <c r="P338" s="19" t="s">
        <v>4</v>
      </c>
      <c r="Q338" s="19" t="s">
        <v>5</v>
      </c>
      <c r="U338" s="23"/>
    </row>
    <row r="339" spans="1:21" s="14" customFormat="1" ht="10.5" customHeight="1" x14ac:dyDescent="0.2">
      <c r="A339" s="152">
        <v>1</v>
      </c>
      <c r="B339" s="27" t="s">
        <v>346</v>
      </c>
      <c r="C339" s="64"/>
      <c r="D339" s="16">
        <v>0.01</v>
      </c>
      <c r="E339" s="62">
        <v>0</v>
      </c>
      <c r="F339" s="64"/>
      <c r="G339" s="16"/>
      <c r="H339" s="62">
        <v>3</v>
      </c>
      <c r="I339" s="93">
        <f t="shared" si="50"/>
        <v>0</v>
      </c>
      <c r="J339" s="17" t="str">
        <f t="shared" si="51"/>
        <v>NUEVO</v>
      </c>
      <c r="K339" s="18"/>
      <c r="L339" s="157" t="s">
        <v>136</v>
      </c>
      <c r="M339" s="14" t="str">
        <f t="shared" si="49"/>
        <v>NUEVO</v>
      </c>
      <c r="N339" s="19" t="s">
        <v>2</v>
      </c>
      <c r="O339" s="19" t="s">
        <v>3</v>
      </c>
      <c r="P339" s="19" t="s">
        <v>4</v>
      </c>
      <c r="Q339" s="19" t="s">
        <v>5</v>
      </c>
      <c r="U339" s="23"/>
    </row>
    <row r="340" spans="1:21" s="14" customFormat="1" ht="10.5" customHeight="1" x14ac:dyDescent="0.2">
      <c r="A340" s="152">
        <v>1</v>
      </c>
      <c r="B340" s="27" t="s">
        <v>347</v>
      </c>
      <c r="C340" s="64"/>
      <c r="D340" s="16" t="s">
        <v>216</v>
      </c>
      <c r="E340" s="62">
        <v>0</v>
      </c>
      <c r="F340" s="64"/>
      <c r="G340" s="16" t="s">
        <v>216</v>
      </c>
      <c r="H340" s="62"/>
      <c r="I340" s="93" t="s">
        <v>171</v>
      </c>
      <c r="J340" s="17" t="s">
        <v>171</v>
      </c>
      <c r="K340" s="18"/>
      <c r="L340" s="157" t="s">
        <v>136</v>
      </c>
      <c r="M340" s="14" t="str">
        <f t="shared" si="49"/>
        <v>NUEVO</v>
      </c>
      <c r="N340" s="19" t="s">
        <v>2</v>
      </c>
      <c r="O340" s="19" t="s">
        <v>3</v>
      </c>
      <c r="P340" s="19" t="s">
        <v>4</v>
      </c>
      <c r="Q340" s="19" t="s">
        <v>5</v>
      </c>
      <c r="U340" s="23"/>
    </row>
    <row r="341" spans="1:21" s="14" customFormat="1" ht="10.5" customHeight="1" x14ac:dyDescent="0.2">
      <c r="A341" s="152">
        <v>1</v>
      </c>
      <c r="B341" s="27" t="s">
        <v>348</v>
      </c>
      <c r="C341" s="64"/>
      <c r="D341" s="16" t="s">
        <v>216</v>
      </c>
      <c r="E341" s="62">
        <v>0</v>
      </c>
      <c r="F341" s="64"/>
      <c r="G341" s="16" t="s">
        <v>216</v>
      </c>
      <c r="H341" s="62"/>
      <c r="I341" s="93" t="s">
        <v>171</v>
      </c>
      <c r="J341" s="17" t="s">
        <v>171</v>
      </c>
      <c r="K341" s="18"/>
      <c r="L341" s="157" t="s">
        <v>136</v>
      </c>
      <c r="M341" s="14" t="str">
        <f t="shared" si="49"/>
        <v>NUEVO</v>
      </c>
      <c r="N341" s="19" t="s">
        <v>2</v>
      </c>
      <c r="O341" s="19" t="s">
        <v>3</v>
      </c>
      <c r="P341" s="19" t="s">
        <v>4</v>
      </c>
      <c r="Q341" s="19" t="s">
        <v>5</v>
      </c>
      <c r="U341" s="23"/>
    </row>
    <row r="342" spans="1:21" s="14" customFormat="1" ht="10.5" customHeight="1" x14ac:dyDescent="0.2">
      <c r="A342" s="152">
        <v>1</v>
      </c>
      <c r="B342" s="107" t="s">
        <v>48</v>
      </c>
      <c r="C342" s="120"/>
      <c r="D342" s="109"/>
      <c r="E342" s="110"/>
      <c r="F342" s="120"/>
      <c r="G342" s="109"/>
      <c r="H342" s="110"/>
      <c r="I342" s="111"/>
      <c r="J342" s="112"/>
      <c r="K342" s="119"/>
      <c r="L342" s="157"/>
      <c r="U342" s="23"/>
    </row>
    <row r="343" spans="1:21" s="14" customFormat="1" ht="10.5" customHeight="1" x14ac:dyDescent="0.25">
      <c r="A343" s="152">
        <v>1</v>
      </c>
      <c r="B343" s="27" t="s">
        <v>14</v>
      </c>
      <c r="C343" s="81"/>
      <c r="D343" s="16"/>
      <c r="E343" s="62"/>
      <c r="F343" s="81"/>
      <c r="G343" s="16"/>
      <c r="H343" s="62"/>
      <c r="I343" s="94"/>
      <c r="J343" s="13"/>
      <c r="K343" s="18"/>
      <c r="L343" s="157" t="s">
        <v>145</v>
      </c>
      <c r="M343" s="14" t="str">
        <f t="shared" ref="M343:M358" si="52">IF(D343=R343,Q343,IF(G343=D343,N343,IF(G343&gt;D343,O343,IF(G343&lt;D343,P343,Q343))))</f>
        <v>NUEVO</v>
      </c>
      <c r="N343" s="19" t="s">
        <v>2</v>
      </c>
      <c r="O343" s="19" t="s">
        <v>3</v>
      </c>
      <c r="P343" s="19" t="s">
        <v>4</v>
      </c>
      <c r="Q343" s="19" t="s">
        <v>5</v>
      </c>
      <c r="R343"/>
      <c r="S343"/>
      <c r="T343" s="14">
        <f t="shared" ref="T343:T358" si="53">+G343*61.38</f>
        <v>0</v>
      </c>
      <c r="U343" s="23"/>
    </row>
    <row r="344" spans="1:21" s="14" customFormat="1" ht="10.5" customHeight="1" x14ac:dyDescent="0.25">
      <c r="A344" s="152"/>
      <c r="B344" s="27" t="s">
        <v>16</v>
      </c>
      <c r="C344" s="81">
        <v>1.5</v>
      </c>
      <c r="D344" s="16" t="s">
        <v>43</v>
      </c>
      <c r="E344" s="62"/>
      <c r="F344" s="81">
        <v>1.5</v>
      </c>
      <c r="G344" s="16" t="s">
        <v>43</v>
      </c>
      <c r="H344" s="62"/>
      <c r="I344" s="94"/>
      <c r="J344" s="13"/>
      <c r="K344" s="18"/>
      <c r="L344" s="157" t="s">
        <v>145</v>
      </c>
      <c r="M344" s="14" t="str">
        <f t="shared" si="52"/>
        <v>IGUAL</v>
      </c>
      <c r="N344" s="19" t="s">
        <v>2</v>
      </c>
      <c r="O344" s="19" t="s">
        <v>3</v>
      </c>
      <c r="P344" s="19" t="s">
        <v>4</v>
      </c>
      <c r="Q344" s="19" t="s">
        <v>5</v>
      </c>
      <c r="R344"/>
      <c r="S344"/>
      <c r="T344" s="14" t="e">
        <f t="shared" si="53"/>
        <v>#VALUE!</v>
      </c>
      <c r="U344" s="23"/>
    </row>
    <row r="345" spans="1:21" s="14" customFormat="1" ht="10.5" customHeight="1" x14ac:dyDescent="0.25">
      <c r="A345" s="152"/>
      <c r="B345" s="27" t="s">
        <v>15</v>
      </c>
      <c r="C345" s="81">
        <v>2</v>
      </c>
      <c r="D345" s="16" t="s">
        <v>43</v>
      </c>
      <c r="E345" s="62"/>
      <c r="F345" s="81">
        <v>2</v>
      </c>
      <c r="G345" s="16" t="s">
        <v>43</v>
      </c>
      <c r="H345" s="62"/>
      <c r="I345" s="94"/>
      <c r="J345" s="13"/>
      <c r="K345" s="18"/>
      <c r="L345" s="157" t="s">
        <v>145</v>
      </c>
      <c r="M345" s="14" t="str">
        <f t="shared" si="52"/>
        <v>IGUAL</v>
      </c>
      <c r="N345" s="19" t="s">
        <v>2</v>
      </c>
      <c r="O345" s="19" t="s">
        <v>3</v>
      </c>
      <c r="P345" s="19" t="s">
        <v>4</v>
      </c>
      <c r="Q345" s="19" t="s">
        <v>5</v>
      </c>
      <c r="R345"/>
      <c r="S345"/>
      <c r="T345" s="14" t="e">
        <f t="shared" si="53"/>
        <v>#VALUE!</v>
      </c>
      <c r="U345" s="23"/>
    </row>
    <row r="346" spans="1:21" s="14" customFormat="1" ht="10.5" customHeight="1" x14ac:dyDescent="0.25">
      <c r="A346" s="152"/>
      <c r="B346" s="27" t="s">
        <v>36</v>
      </c>
      <c r="C346" s="81"/>
      <c r="D346" s="16">
        <v>3</v>
      </c>
      <c r="E346" s="62"/>
      <c r="F346" s="81"/>
      <c r="G346" s="16"/>
      <c r="H346" s="62"/>
      <c r="I346" s="94"/>
      <c r="J346" s="13"/>
      <c r="K346" s="18"/>
      <c r="L346" s="157" t="s">
        <v>145</v>
      </c>
      <c r="M346" s="14" t="str">
        <f t="shared" si="52"/>
        <v>DISMINUYE</v>
      </c>
      <c r="N346" s="19" t="s">
        <v>2</v>
      </c>
      <c r="O346" s="19" t="s">
        <v>3</v>
      </c>
      <c r="P346" s="19" t="s">
        <v>4</v>
      </c>
      <c r="Q346" s="19" t="s">
        <v>5</v>
      </c>
      <c r="R346"/>
      <c r="S346"/>
      <c r="T346" s="14">
        <f t="shared" si="53"/>
        <v>0</v>
      </c>
      <c r="U346" s="23"/>
    </row>
    <row r="347" spans="1:21" s="14" customFormat="1" ht="10.5" customHeight="1" x14ac:dyDescent="0.25">
      <c r="A347" s="152"/>
      <c r="B347" s="27" t="s">
        <v>17</v>
      </c>
      <c r="C347" s="81"/>
      <c r="D347" s="16"/>
      <c r="E347" s="62"/>
      <c r="F347" s="81"/>
      <c r="G347" s="16"/>
      <c r="H347" s="62"/>
      <c r="I347" s="93" t="s">
        <v>171</v>
      </c>
      <c r="J347" s="17" t="s">
        <v>171</v>
      </c>
      <c r="K347" s="18"/>
      <c r="L347" s="157" t="s">
        <v>145</v>
      </c>
      <c r="M347" s="14" t="str">
        <f t="shared" si="52"/>
        <v>NUEVO</v>
      </c>
      <c r="N347" s="19" t="s">
        <v>2</v>
      </c>
      <c r="O347" s="19" t="s">
        <v>3</v>
      </c>
      <c r="P347" s="19" t="s">
        <v>4</v>
      </c>
      <c r="Q347" s="19" t="s">
        <v>5</v>
      </c>
      <c r="R347"/>
      <c r="S347"/>
      <c r="T347" s="14">
        <f t="shared" si="53"/>
        <v>0</v>
      </c>
      <c r="U347" s="23"/>
    </row>
    <row r="348" spans="1:21" s="14" customFormat="1" ht="10.5" customHeight="1" x14ac:dyDescent="0.25">
      <c r="A348" s="152"/>
      <c r="B348" s="27" t="s">
        <v>349</v>
      </c>
      <c r="C348" s="81"/>
      <c r="D348" s="16">
        <v>1</v>
      </c>
      <c r="E348" s="62"/>
      <c r="F348" s="81"/>
      <c r="G348" s="16">
        <v>1</v>
      </c>
      <c r="H348" s="62"/>
      <c r="I348" s="93">
        <f t="shared" ref="I348:I358" si="54">IF(C348=R348,0,(+F348-C348)/+C348)</f>
        <v>0</v>
      </c>
      <c r="J348" s="17" t="str">
        <f t="shared" ref="J348:J358" si="55">M348</f>
        <v>IGUAL</v>
      </c>
      <c r="K348" s="18"/>
      <c r="L348" s="157" t="s">
        <v>145</v>
      </c>
      <c r="M348" s="14" t="str">
        <f t="shared" si="52"/>
        <v>IGUAL</v>
      </c>
      <c r="N348" s="19" t="s">
        <v>2</v>
      </c>
      <c r="O348" s="19" t="s">
        <v>3</v>
      </c>
      <c r="P348" s="19" t="s">
        <v>4</v>
      </c>
      <c r="Q348" s="19" t="s">
        <v>5</v>
      </c>
      <c r="R348"/>
      <c r="S348"/>
      <c r="T348" s="14">
        <f t="shared" si="53"/>
        <v>61.38</v>
      </c>
      <c r="U348" s="23"/>
    </row>
    <row r="349" spans="1:21" s="14" customFormat="1" ht="10.5" customHeight="1" x14ac:dyDescent="0.25">
      <c r="A349" s="152"/>
      <c r="B349" s="27"/>
      <c r="C349" s="81"/>
      <c r="D349" s="16">
        <v>3</v>
      </c>
      <c r="E349" s="62"/>
      <c r="F349" s="81"/>
      <c r="G349" s="16">
        <v>3</v>
      </c>
      <c r="H349" s="62"/>
      <c r="I349" s="93">
        <f t="shared" si="54"/>
        <v>0</v>
      </c>
      <c r="J349" s="17" t="str">
        <f t="shared" si="55"/>
        <v>IGUAL</v>
      </c>
      <c r="K349" s="18"/>
      <c r="L349" s="157" t="s">
        <v>145</v>
      </c>
      <c r="M349" s="14" t="str">
        <f t="shared" si="52"/>
        <v>IGUAL</v>
      </c>
      <c r="N349" s="19" t="s">
        <v>2</v>
      </c>
      <c r="O349" s="19" t="s">
        <v>3</v>
      </c>
      <c r="P349" s="19" t="s">
        <v>4</v>
      </c>
      <c r="Q349" s="19" t="s">
        <v>5</v>
      </c>
      <c r="R349"/>
      <c r="S349"/>
      <c r="T349" s="14">
        <f t="shared" si="53"/>
        <v>184.14000000000001</v>
      </c>
      <c r="U349" s="23"/>
    </row>
    <row r="350" spans="1:21" s="14" customFormat="1" ht="10.5" customHeight="1" x14ac:dyDescent="0.25">
      <c r="A350" s="152"/>
      <c r="B350" s="27" t="s">
        <v>350</v>
      </c>
      <c r="C350" s="81"/>
      <c r="D350" s="16">
        <v>0.03</v>
      </c>
      <c r="E350" s="62" t="s">
        <v>171</v>
      </c>
      <c r="F350" s="81"/>
      <c r="G350" s="16">
        <v>0.03</v>
      </c>
      <c r="H350" s="62"/>
      <c r="I350" s="93">
        <f t="shared" si="54"/>
        <v>0</v>
      </c>
      <c r="J350" s="17" t="str">
        <f t="shared" si="55"/>
        <v>IGUAL</v>
      </c>
      <c r="K350" s="18"/>
      <c r="L350" s="157" t="s">
        <v>145</v>
      </c>
      <c r="M350" s="14" t="str">
        <f t="shared" si="52"/>
        <v>IGUAL</v>
      </c>
      <c r="N350" s="19" t="s">
        <v>2</v>
      </c>
      <c r="O350" s="19" t="s">
        <v>3</v>
      </c>
      <c r="P350" s="19" t="s">
        <v>4</v>
      </c>
      <c r="Q350" s="19" t="s">
        <v>5</v>
      </c>
      <c r="R350"/>
      <c r="S350"/>
      <c r="T350" s="14">
        <f t="shared" si="53"/>
        <v>1.8413999999999999</v>
      </c>
      <c r="U350" s="23"/>
    </row>
    <row r="351" spans="1:21" s="14" customFormat="1" ht="10.5" customHeight="1" x14ac:dyDescent="0.25">
      <c r="A351" s="152"/>
      <c r="B351" s="27" t="s">
        <v>351</v>
      </c>
      <c r="C351" s="81"/>
      <c r="D351" s="16">
        <v>1</v>
      </c>
      <c r="E351" s="62"/>
      <c r="F351" s="81"/>
      <c r="G351" s="16">
        <v>1</v>
      </c>
      <c r="H351" s="62"/>
      <c r="I351" s="93">
        <f t="shared" si="54"/>
        <v>0</v>
      </c>
      <c r="J351" s="17" t="str">
        <f t="shared" si="55"/>
        <v>IGUAL</v>
      </c>
      <c r="K351" s="18"/>
      <c r="L351" s="157" t="s">
        <v>145</v>
      </c>
      <c r="M351" s="14" t="str">
        <f t="shared" si="52"/>
        <v>IGUAL</v>
      </c>
      <c r="N351" s="19" t="s">
        <v>2</v>
      </c>
      <c r="O351" s="19" t="s">
        <v>3</v>
      </c>
      <c r="P351" s="19" t="s">
        <v>4</v>
      </c>
      <c r="Q351" s="19" t="s">
        <v>5</v>
      </c>
      <c r="R351"/>
      <c r="S351"/>
      <c r="T351" s="14">
        <f t="shared" si="53"/>
        <v>61.38</v>
      </c>
      <c r="U351" s="23"/>
    </row>
    <row r="352" spans="1:21" s="14" customFormat="1" ht="10.5" customHeight="1" x14ac:dyDescent="0.25">
      <c r="A352" s="152"/>
      <c r="B352" s="27" t="s">
        <v>352</v>
      </c>
      <c r="C352" s="81"/>
      <c r="D352" s="16">
        <v>1.5</v>
      </c>
      <c r="E352" s="62"/>
      <c r="F352" s="81"/>
      <c r="G352" s="16">
        <v>1.5</v>
      </c>
      <c r="H352" s="62"/>
      <c r="I352" s="93">
        <f t="shared" si="54"/>
        <v>0</v>
      </c>
      <c r="J352" s="17" t="str">
        <f t="shared" si="55"/>
        <v>IGUAL</v>
      </c>
      <c r="K352" s="18"/>
      <c r="L352" s="157" t="s">
        <v>145</v>
      </c>
      <c r="M352" s="14" t="str">
        <f t="shared" si="52"/>
        <v>IGUAL</v>
      </c>
      <c r="N352" s="19" t="s">
        <v>2</v>
      </c>
      <c r="O352" s="19" t="s">
        <v>3</v>
      </c>
      <c r="P352" s="19" t="s">
        <v>4</v>
      </c>
      <c r="Q352" s="19" t="s">
        <v>5</v>
      </c>
      <c r="R352"/>
      <c r="S352"/>
      <c r="T352" s="14">
        <f t="shared" si="53"/>
        <v>92.070000000000007</v>
      </c>
      <c r="U352" s="23"/>
    </row>
    <row r="353" spans="1:25" s="14" customFormat="1" ht="10.5" customHeight="1" x14ac:dyDescent="0.25">
      <c r="A353" s="152"/>
      <c r="B353" s="27" t="s">
        <v>353</v>
      </c>
      <c r="C353" s="81"/>
      <c r="D353" s="16"/>
      <c r="E353" s="62"/>
      <c r="F353" s="81"/>
      <c r="G353" s="16"/>
      <c r="H353" s="62"/>
      <c r="I353" s="93" t="s">
        <v>171</v>
      </c>
      <c r="J353" s="17" t="s">
        <v>171</v>
      </c>
      <c r="K353" s="18"/>
      <c r="L353" s="157" t="s">
        <v>145</v>
      </c>
      <c r="M353" s="14" t="str">
        <f t="shared" si="52"/>
        <v>NUEVO</v>
      </c>
      <c r="N353" s="19" t="s">
        <v>2</v>
      </c>
      <c r="O353" s="19" t="s">
        <v>3</v>
      </c>
      <c r="P353" s="19" t="s">
        <v>4</v>
      </c>
      <c r="Q353" s="19" t="s">
        <v>5</v>
      </c>
      <c r="R353"/>
      <c r="S353"/>
      <c r="T353" s="14">
        <f t="shared" si="53"/>
        <v>0</v>
      </c>
      <c r="U353" s="23"/>
    </row>
    <row r="354" spans="1:25" s="14" customFormat="1" ht="10.5" customHeight="1" x14ac:dyDescent="0.25">
      <c r="A354" s="152"/>
      <c r="B354" s="27" t="s">
        <v>354</v>
      </c>
      <c r="C354" s="81"/>
      <c r="D354" s="16">
        <v>0</v>
      </c>
      <c r="E354" s="62"/>
      <c r="F354" s="81"/>
      <c r="G354" s="16">
        <v>0</v>
      </c>
      <c r="H354" s="62"/>
      <c r="I354" s="93" t="s">
        <v>171</v>
      </c>
      <c r="J354" s="17" t="s">
        <v>171</v>
      </c>
      <c r="K354" s="18"/>
      <c r="L354" s="157" t="s">
        <v>145</v>
      </c>
      <c r="M354" s="14" t="str">
        <f t="shared" si="52"/>
        <v>NUEVO</v>
      </c>
      <c r="N354" s="19" t="s">
        <v>2</v>
      </c>
      <c r="O354" s="19" t="s">
        <v>3</v>
      </c>
      <c r="P354" s="19" t="s">
        <v>4</v>
      </c>
      <c r="Q354" s="19" t="s">
        <v>5</v>
      </c>
      <c r="R354"/>
      <c r="S354"/>
      <c r="T354" s="14">
        <f t="shared" si="53"/>
        <v>0</v>
      </c>
      <c r="U354" s="23"/>
    </row>
    <row r="355" spans="1:25" s="14" customFormat="1" ht="10.5" customHeight="1" x14ac:dyDescent="0.25">
      <c r="A355" s="152"/>
      <c r="B355" s="27" t="s">
        <v>355</v>
      </c>
      <c r="C355" s="81"/>
      <c r="D355" s="16">
        <v>2</v>
      </c>
      <c r="E355" s="62"/>
      <c r="F355" s="81"/>
      <c r="G355" s="16">
        <v>2</v>
      </c>
      <c r="H355" s="62"/>
      <c r="I355" s="93">
        <f t="shared" si="54"/>
        <v>0</v>
      </c>
      <c r="J355" s="17" t="str">
        <f t="shared" si="55"/>
        <v>IGUAL</v>
      </c>
      <c r="K355" s="18"/>
      <c r="L355" s="157" t="s">
        <v>145</v>
      </c>
      <c r="M355" s="14" t="str">
        <f t="shared" si="52"/>
        <v>IGUAL</v>
      </c>
      <c r="N355" s="19" t="s">
        <v>2</v>
      </c>
      <c r="O355" s="19" t="s">
        <v>3</v>
      </c>
      <c r="P355" s="19" t="s">
        <v>4</v>
      </c>
      <c r="Q355" s="19" t="s">
        <v>5</v>
      </c>
      <c r="R355"/>
      <c r="S355"/>
      <c r="T355" s="14">
        <f t="shared" si="53"/>
        <v>122.76</v>
      </c>
      <c r="U355" s="23"/>
    </row>
    <row r="356" spans="1:25" s="14" customFormat="1" ht="10.5" customHeight="1" x14ac:dyDescent="0.25">
      <c r="A356" s="152"/>
      <c r="B356" s="27" t="s">
        <v>356</v>
      </c>
      <c r="C356" s="81"/>
      <c r="D356" s="16">
        <v>0.41</v>
      </c>
      <c r="E356" s="62"/>
      <c r="F356" s="81"/>
      <c r="G356" s="16">
        <v>0.41</v>
      </c>
      <c r="H356" s="62"/>
      <c r="I356" s="93">
        <f t="shared" si="54"/>
        <v>0</v>
      </c>
      <c r="J356" s="17" t="str">
        <f t="shared" si="55"/>
        <v>IGUAL</v>
      </c>
      <c r="K356" s="18"/>
      <c r="L356" s="157" t="s">
        <v>145</v>
      </c>
      <c r="M356" s="14" t="str">
        <f t="shared" si="52"/>
        <v>IGUAL</v>
      </c>
      <c r="N356" s="19" t="s">
        <v>2</v>
      </c>
      <c r="O356" s="19" t="s">
        <v>3</v>
      </c>
      <c r="P356" s="19" t="s">
        <v>4</v>
      </c>
      <c r="Q356" s="19" t="s">
        <v>5</v>
      </c>
      <c r="R356"/>
      <c r="S356"/>
      <c r="T356" s="14">
        <f t="shared" si="53"/>
        <v>25.165800000000001</v>
      </c>
      <c r="U356" s="23"/>
    </row>
    <row r="357" spans="1:25" s="14" customFormat="1" ht="10.5" customHeight="1" x14ac:dyDescent="0.25">
      <c r="A357" s="152"/>
      <c r="B357" s="27" t="s">
        <v>357</v>
      </c>
      <c r="C357" s="81"/>
      <c r="D357" s="16">
        <v>8</v>
      </c>
      <c r="E357" s="62"/>
      <c r="F357" s="81"/>
      <c r="G357" s="16">
        <v>8</v>
      </c>
      <c r="H357" s="62"/>
      <c r="I357" s="93">
        <f t="shared" si="54"/>
        <v>0</v>
      </c>
      <c r="J357" s="17" t="str">
        <f t="shared" si="55"/>
        <v>IGUAL</v>
      </c>
      <c r="K357" s="18"/>
      <c r="L357" s="157" t="s">
        <v>145</v>
      </c>
      <c r="M357" s="14" t="str">
        <f t="shared" si="52"/>
        <v>IGUAL</v>
      </c>
      <c r="N357" s="19" t="s">
        <v>2</v>
      </c>
      <c r="O357" s="19" t="s">
        <v>3</v>
      </c>
      <c r="P357" s="19" t="s">
        <v>4</v>
      </c>
      <c r="Q357" s="19" t="s">
        <v>5</v>
      </c>
      <c r="R357"/>
      <c r="S357"/>
      <c r="T357" s="14">
        <f t="shared" si="53"/>
        <v>491.04</v>
      </c>
      <c r="U357" s="23"/>
    </row>
    <row r="358" spans="1:25" s="14" customFormat="1" ht="10.5" customHeight="1" x14ac:dyDescent="0.25">
      <c r="A358" s="152"/>
      <c r="B358" s="27" t="s">
        <v>358</v>
      </c>
      <c r="C358" s="81"/>
      <c r="D358" s="16">
        <v>10</v>
      </c>
      <c r="E358" s="62"/>
      <c r="F358" s="81"/>
      <c r="G358" s="16">
        <v>10</v>
      </c>
      <c r="H358" s="62"/>
      <c r="I358" s="93">
        <f t="shared" si="54"/>
        <v>0</v>
      </c>
      <c r="J358" s="17" t="str">
        <f t="shared" si="55"/>
        <v>IGUAL</v>
      </c>
      <c r="K358" s="18"/>
      <c r="L358" s="157" t="s">
        <v>145</v>
      </c>
      <c r="M358" s="14" t="str">
        <f t="shared" si="52"/>
        <v>IGUAL</v>
      </c>
      <c r="N358" s="19" t="s">
        <v>2</v>
      </c>
      <c r="O358" s="19" t="s">
        <v>3</v>
      </c>
      <c r="P358" s="19" t="s">
        <v>4</v>
      </c>
      <c r="Q358" s="19" t="s">
        <v>5</v>
      </c>
      <c r="R358"/>
      <c r="S358"/>
      <c r="T358" s="14">
        <f t="shared" si="53"/>
        <v>613.80000000000007</v>
      </c>
      <c r="U358" s="23"/>
    </row>
    <row r="359" spans="1:25" s="14" customFormat="1" ht="10.5" customHeight="1" x14ac:dyDescent="0.25">
      <c r="A359" s="152"/>
      <c r="B359" s="27"/>
      <c r="C359" s="81"/>
      <c r="D359" s="16"/>
      <c r="E359" s="62"/>
      <c r="F359" s="81"/>
      <c r="G359" s="16"/>
      <c r="H359" s="62"/>
      <c r="I359" s="93"/>
      <c r="J359" s="17"/>
      <c r="K359" s="18"/>
      <c r="L359" s="157"/>
      <c r="N359" s="19"/>
      <c r="O359" s="19"/>
      <c r="P359" s="19"/>
      <c r="Q359" s="19"/>
      <c r="R359"/>
      <c r="S359"/>
      <c r="U359" s="23"/>
    </row>
    <row r="360" spans="1:25" s="14" customFormat="1" ht="10.5" customHeight="1" x14ac:dyDescent="0.2">
      <c r="A360" s="152">
        <v>1</v>
      </c>
      <c r="B360" s="107" t="s">
        <v>359</v>
      </c>
      <c r="C360" s="120"/>
      <c r="D360" s="109"/>
      <c r="E360" s="110"/>
      <c r="F360" s="120"/>
      <c r="G360" s="109"/>
      <c r="H360" s="110"/>
      <c r="I360" s="111"/>
      <c r="J360" s="112"/>
      <c r="K360" s="119"/>
      <c r="L360" s="157"/>
      <c r="U360" s="23"/>
    </row>
    <row r="361" spans="1:25" customFormat="1" ht="10.5" customHeight="1" x14ac:dyDescent="0.25">
      <c r="A361" s="152">
        <v>1</v>
      </c>
      <c r="B361" s="24" t="s">
        <v>360</v>
      </c>
      <c r="C361" s="64"/>
      <c r="D361" s="16">
        <v>0</v>
      </c>
      <c r="E361" s="62"/>
      <c r="F361" s="64"/>
      <c r="G361" s="16">
        <v>0</v>
      </c>
      <c r="H361" s="62"/>
      <c r="I361" s="38"/>
      <c r="J361" s="17" t="s">
        <v>171</v>
      </c>
      <c r="K361" s="18"/>
      <c r="L361" s="157" t="s">
        <v>145</v>
      </c>
      <c r="M361" s="14" t="str">
        <f t="shared" ref="M361:M363" si="56">IF(D361=R361,Q361,IF(G361=D361,N361,IF(G361&gt;D361,O361,IF(G361&lt;D361,P361,Q361))))</f>
        <v>NUEVO</v>
      </c>
      <c r="N361" s="19" t="s">
        <v>2</v>
      </c>
      <c r="O361" s="19" t="s">
        <v>3</v>
      </c>
      <c r="P361" s="19" t="s">
        <v>4</v>
      </c>
      <c r="Q361" s="19" t="s">
        <v>5</v>
      </c>
      <c r="T361" s="14">
        <f t="shared" ref="T361" si="57">+G361*61.38</f>
        <v>0</v>
      </c>
      <c r="U361" s="23"/>
      <c r="V361" s="14"/>
      <c r="W361" s="14"/>
      <c r="X361" s="14"/>
      <c r="Y361" s="14"/>
    </row>
    <row r="362" spans="1:25" customFormat="1" ht="10.5" customHeight="1" x14ac:dyDescent="0.25">
      <c r="A362" s="152">
        <v>1</v>
      </c>
      <c r="B362" s="24" t="s">
        <v>361</v>
      </c>
      <c r="C362" s="64"/>
      <c r="D362" s="16">
        <v>2</v>
      </c>
      <c r="E362" s="62"/>
      <c r="F362" s="64"/>
      <c r="G362" s="16">
        <v>2</v>
      </c>
      <c r="H362" s="62"/>
      <c r="I362" s="93">
        <f t="shared" ref="I362:I363" si="58">IF(C362=R362,0,(+F362-C362)/+C362)</f>
        <v>0</v>
      </c>
      <c r="J362" s="17" t="str">
        <f t="shared" ref="J362:J363" si="59">M362</f>
        <v>IGUAL</v>
      </c>
      <c r="K362" s="18"/>
      <c r="L362" s="157" t="s">
        <v>145</v>
      </c>
      <c r="M362" s="14" t="str">
        <f t="shared" si="56"/>
        <v>IGUAL</v>
      </c>
      <c r="N362" s="19" t="s">
        <v>2</v>
      </c>
      <c r="O362" s="19" t="s">
        <v>3</v>
      </c>
      <c r="P362" s="19" t="s">
        <v>4</v>
      </c>
      <c r="Q362" s="19" t="s">
        <v>5</v>
      </c>
      <c r="U362" s="23"/>
    </row>
    <row r="363" spans="1:25" customFormat="1" ht="10.5" customHeight="1" x14ac:dyDescent="0.25">
      <c r="A363" s="152">
        <v>1</v>
      </c>
      <c r="B363" s="24" t="s">
        <v>362</v>
      </c>
      <c r="C363" s="64"/>
      <c r="D363" s="16">
        <v>1</v>
      </c>
      <c r="E363" s="62"/>
      <c r="F363" s="64"/>
      <c r="G363" s="16">
        <v>1</v>
      </c>
      <c r="H363" s="62"/>
      <c r="I363" s="93">
        <f t="shared" si="58"/>
        <v>0</v>
      </c>
      <c r="J363" s="17" t="str">
        <f t="shared" si="59"/>
        <v>IGUAL</v>
      </c>
      <c r="K363" s="18"/>
      <c r="L363" s="157" t="s">
        <v>145</v>
      </c>
      <c r="M363" s="14" t="str">
        <f t="shared" si="56"/>
        <v>IGUAL</v>
      </c>
      <c r="N363" s="19" t="s">
        <v>2</v>
      </c>
      <c r="O363" s="19" t="s">
        <v>3</v>
      </c>
      <c r="P363" s="19" t="s">
        <v>4</v>
      </c>
      <c r="Q363" s="19" t="s">
        <v>5</v>
      </c>
      <c r="U363" s="23"/>
    </row>
    <row r="364" spans="1:25" customFormat="1" ht="10.5" customHeight="1" x14ac:dyDescent="0.25">
      <c r="A364" s="152">
        <v>1</v>
      </c>
      <c r="B364" s="24" t="s">
        <v>363</v>
      </c>
      <c r="C364" s="64"/>
      <c r="D364" s="16"/>
      <c r="E364" s="62"/>
      <c r="F364" s="64"/>
      <c r="G364" s="16"/>
      <c r="H364" s="62"/>
      <c r="I364" s="38"/>
      <c r="J364" s="28"/>
      <c r="K364" s="18"/>
      <c r="L364" s="157" t="s">
        <v>136</v>
      </c>
      <c r="M364" s="14" t="str">
        <f t="shared" ref="M364:M369" si="60">IF(E364=R364,Q364,IF(H364=E364,N364,IF(H364&gt;E364,O364,IF(H364&lt;E364,P364,Q364))))</f>
        <v>NUEVO</v>
      </c>
      <c r="N364" s="19" t="s">
        <v>2</v>
      </c>
      <c r="O364" s="19" t="s">
        <v>3</v>
      </c>
      <c r="P364" s="19" t="s">
        <v>4</v>
      </c>
      <c r="Q364" s="19" t="s">
        <v>5</v>
      </c>
      <c r="U364" s="23"/>
    </row>
    <row r="365" spans="1:25" customFormat="1" ht="10.5" customHeight="1" x14ac:dyDescent="0.25">
      <c r="A365" s="152">
        <v>1</v>
      </c>
      <c r="B365" s="24" t="s">
        <v>364</v>
      </c>
      <c r="C365" s="64"/>
      <c r="D365" s="16">
        <v>5</v>
      </c>
      <c r="E365" s="62"/>
      <c r="F365" s="64"/>
      <c r="G365" s="16">
        <v>5</v>
      </c>
      <c r="H365" s="62"/>
      <c r="I365" s="93">
        <f t="shared" ref="I365" si="61">IF(C365=R365,0,(+F365-C365)/+C365)</f>
        <v>0</v>
      </c>
      <c r="J365" s="17" t="str">
        <f t="shared" ref="J365" si="62">M365</f>
        <v>IGUAL</v>
      </c>
      <c r="K365" s="18"/>
      <c r="L365" s="157" t="s">
        <v>145</v>
      </c>
      <c r="M365" s="14" t="str">
        <f t="shared" ref="M365" si="63">IF(D365=R365,Q365,IF(G365=D365,N365,IF(G365&gt;D365,O365,IF(G365&lt;D365,P365,Q365))))</f>
        <v>IGUAL</v>
      </c>
      <c r="N365" s="19" t="s">
        <v>2</v>
      </c>
      <c r="O365" s="19" t="s">
        <v>3</v>
      </c>
      <c r="P365" s="19" t="s">
        <v>4</v>
      </c>
      <c r="Q365" s="19" t="s">
        <v>5</v>
      </c>
      <c r="U365" s="23"/>
    </row>
    <row r="366" spans="1:25" customFormat="1" ht="10.5" customHeight="1" x14ac:dyDescent="0.25">
      <c r="A366" s="152">
        <v>1</v>
      </c>
      <c r="B366" s="24" t="s">
        <v>365</v>
      </c>
      <c r="C366" s="64"/>
      <c r="D366" s="16"/>
      <c r="E366" s="62"/>
      <c r="F366" s="64"/>
      <c r="G366" s="16"/>
      <c r="H366" s="62"/>
      <c r="I366" s="38"/>
      <c r="J366" s="28"/>
      <c r="K366" s="18"/>
      <c r="L366" s="157" t="s">
        <v>136</v>
      </c>
      <c r="M366" s="14" t="str">
        <f t="shared" si="60"/>
        <v>NUEVO</v>
      </c>
      <c r="N366" s="19" t="s">
        <v>2</v>
      </c>
      <c r="O366" s="19" t="s">
        <v>3</v>
      </c>
      <c r="P366" s="19" t="s">
        <v>4</v>
      </c>
      <c r="Q366" s="19" t="s">
        <v>5</v>
      </c>
      <c r="U366" s="23"/>
    </row>
    <row r="367" spans="1:25" customFormat="1" ht="10.5" customHeight="1" x14ac:dyDescent="0.25">
      <c r="A367" s="152">
        <v>1</v>
      </c>
      <c r="B367" s="24"/>
      <c r="C367" s="64"/>
      <c r="D367" s="16"/>
      <c r="E367" s="62"/>
      <c r="F367" s="64"/>
      <c r="G367" s="16"/>
      <c r="H367" s="62"/>
      <c r="I367" s="38"/>
      <c r="J367" s="28"/>
      <c r="K367" s="18"/>
      <c r="L367" s="157" t="s">
        <v>136</v>
      </c>
      <c r="M367" s="14" t="str">
        <f t="shared" si="60"/>
        <v>NUEVO</v>
      </c>
      <c r="N367" s="19" t="s">
        <v>2</v>
      </c>
      <c r="O367" s="19" t="s">
        <v>3</v>
      </c>
      <c r="P367" s="19" t="s">
        <v>4</v>
      </c>
      <c r="Q367" s="19" t="s">
        <v>5</v>
      </c>
      <c r="U367" s="23"/>
    </row>
    <row r="368" spans="1:25" customFormat="1" ht="10.5" customHeight="1" x14ac:dyDescent="0.25">
      <c r="A368" s="152">
        <v>1</v>
      </c>
      <c r="B368" s="24" t="s">
        <v>366</v>
      </c>
      <c r="C368" s="64"/>
      <c r="D368" s="16">
        <v>2.5</v>
      </c>
      <c r="E368" s="62"/>
      <c r="F368" s="64"/>
      <c r="G368" s="16">
        <v>2.5</v>
      </c>
      <c r="H368" s="62"/>
      <c r="I368" s="93">
        <f t="shared" ref="I368" si="64">IF(C368=R368,0,(+F368-C368)/+C368)</f>
        <v>0</v>
      </c>
      <c r="J368" s="17" t="str">
        <f t="shared" ref="J368" si="65">M368</f>
        <v>IGUAL</v>
      </c>
      <c r="K368" s="18"/>
      <c r="L368" s="157" t="s">
        <v>145</v>
      </c>
      <c r="M368" s="14" t="str">
        <f t="shared" ref="M368" si="66">IF(D368=R368,Q368,IF(G368=D368,N368,IF(G368&gt;D368,O368,IF(G368&lt;D368,P368,Q368))))</f>
        <v>IGUAL</v>
      </c>
      <c r="N368" s="19" t="s">
        <v>2</v>
      </c>
      <c r="O368" s="19" t="s">
        <v>3</v>
      </c>
      <c r="P368" s="19" t="s">
        <v>4</v>
      </c>
      <c r="Q368" s="19" t="s">
        <v>5</v>
      </c>
      <c r="U368" s="23"/>
    </row>
    <row r="369" spans="1:21" customFormat="1" ht="10.5" customHeight="1" x14ac:dyDescent="0.25">
      <c r="A369" s="152">
        <v>1</v>
      </c>
      <c r="B369" s="24" t="s">
        <v>367</v>
      </c>
      <c r="C369" s="64"/>
      <c r="D369" s="16"/>
      <c r="E369" s="62"/>
      <c r="F369" s="64"/>
      <c r="G369" s="16"/>
      <c r="H369" s="62"/>
      <c r="I369" s="38"/>
      <c r="J369" s="28"/>
      <c r="K369" s="18"/>
      <c r="L369" s="157" t="s">
        <v>136</v>
      </c>
      <c r="M369" s="14" t="str">
        <f t="shared" si="60"/>
        <v>NUEVO</v>
      </c>
      <c r="N369" s="19" t="s">
        <v>2</v>
      </c>
      <c r="O369" s="19" t="s">
        <v>3</v>
      </c>
      <c r="P369" s="19" t="s">
        <v>4</v>
      </c>
      <c r="Q369" s="19" t="s">
        <v>5</v>
      </c>
      <c r="U369" s="23"/>
    </row>
    <row r="370" spans="1:21" s="14" customFormat="1" ht="10.5" customHeight="1" x14ac:dyDescent="0.2">
      <c r="A370" s="152">
        <v>1</v>
      </c>
      <c r="B370" s="107" t="s">
        <v>368</v>
      </c>
      <c r="C370" s="120"/>
      <c r="D370" s="109"/>
      <c r="E370" s="110"/>
      <c r="F370" s="120"/>
      <c r="G370" s="109"/>
      <c r="H370" s="110"/>
      <c r="I370" s="111"/>
      <c r="J370" s="112"/>
      <c r="K370" s="119"/>
      <c r="L370" s="157"/>
      <c r="U370" s="23"/>
    </row>
    <row r="371" spans="1:21" s="14" customFormat="1" ht="10.5" customHeight="1" x14ac:dyDescent="0.25">
      <c r="A371" s="152">
        <v>1</v>
      </c>
      <c r="B371" s="24" t="s">
        <v>369</v>
      </c>
      <c r="C371" s="64"/>
      <c r="D371" s="172">
        <v>5</v>
      </c>
      <c r="E371" s="62"/>
      <c r="F371" s="64"/>
      <c r="G371" s="172">
        <v>5</v>
      </c>
      <c r="H371" s="62"/>
      <c r="I371" s="93">
        <f t="shared" ref="I371:I398" si="67">IF(D371=R371,0,(+G371-D371)/+D371)</f>
        <v>0</v>
      </c>
      <c r="J371" s="17" t="str">
        <f t="shared" ref="J371:J398" si="68">M371</f>
        <v>IGUAL</v>
      </c>
      <c r="K371" s="18"/>
      <c r="L371" s="157" t="s">
        <v>145</v>
      </c>
      <c r="M371" s="14" t="str">
        <f t="shared" ref="M371:M398" si="69">IF(D371=R371,Q371,IF(G371=D371,N371,IF(G371&gt;D371,O371,IF(G371&lt;D371,P371,Q371))))</f>
        <v>IGUAL</v>
      </c>
      <c r="N371" s="19" t="s">
        <v>2</v>
      </c>
      <c r="O371" s="19" t="s">
        <v>3</v>
      </c>
      <c r="P371" s="19" t="s">
        <v>4</v>
      </c>
      <c r="Q371" s="19" t="s">
        <v>5</v>
      </c>
      <c r="R371"/>
      <c r="S371"/>
      <c r="T371" s="14">
        <f t="shared" ref="T371:T398" si="70">+G371*61.38</f>
        <v>306.90000000000003</v>
      </c>
      <c r="U371" s="23"/>
    </row>
    <row r="372" spans="1:21" s="14" customFormat="1" ht="10.5" customHeight="1" x14ac:dyDescent="0.25">
      <c r="A372" s="152">
        <v>1</v>
      </c>
      <c r="B372" s="24" t="s">
        <v>370</v>
      </c>
      <c r="C372" s="64"/>
      <c r="D372" s="172">
        <v>5</v>
      </c>
      <c r="E372" s="62"/>
      <c r="F372" s="64"/>
      <c r="G372" s="172">
        <v>5</v>
      </c>
      <c r="H372" s="62"/>
      <c r="I372" s="93">
        <f t="shared" si="67"/>
        <v>0</v>
      </c>
      <c r="J372" s="17" t="str">
        <f t="shared" si="68"/>
        <v>IGUAL</v>
      </c>
      <c r="K372" s="18"/>
      <c r="L372" s="157" t="s">
        <v>145</v>
      </c>
      <c r="M372" s="14" t="str">
        <f t="shared" si="69"/>
        <v>IGUAL</v>
      </c>
      <c r="N372" s="19" t="s">
        <v>2</v>
      </c>
      <c r="O372" s="19" t="s">
        <v>3</v>
      </c>
      <c r="P372" s="19" t="s">
        <v>4</v>
      </c>
      <c r="Q372" s="19" t="s">
        <v>5</v>
      </c>
      <c r="R372"/>
      <c r="S372"/>
      <c r="T372" s="14">
        <f t="shared" si="70"/>
        <v>306.90000000000003</v>
      </c>
      <c r="U372" s="23"/>
    </row>
    <row r="373" spans="1:21" s="14" customFormat="1" ht="10.5" customHeight="1" x14ac:dyDescent="0.25">
      <c r="A373" s="152">
        <v>1</v>
      </c>
      <c r="B373" s="24" t="s">
        <v>371</v>
      </c>
      <c r="C373" s="64"/>
      <c r="D373" s="172">
        <v>1</v>
      </c>
      <c r="E373" s="62"/>
      <c r="F373" s="64"/>
      <c r="G373" s="172">
        <v>1</v>
      </c>
      <c r="H373" s="62"/>
      <c r="I373" s="93">
        <f t="shared" si="67"/>
        <v>0</v>
      </c>
      <c r="J373" s="17" t="str">
        <f t="shared" si="68"/>
        <v>IGUAL</v>
      </c>
      <c r="K373" s="18"/>
      <c r="L373" s="157" t="s">
        <v>145</v>
      </c>
      <c r="M373" s="14" t="str">
        <f t="shared" si="69"/>
        <v>IGUAL</v>
      </c>
      <c r="N373" s="19" t="s">
        <v>2</v>
      </c>
      <c r="O373" s="19" t="s">
        <v>3</v>
      </c>
      <c r="P373" s="19" t="s">
        <v>4</v>
      </c>
      <c r="Q373" s="19" t="s">
        <v>5</v>
      </c>
      <c r="R373"/>
      <c r="S373"/>
      <c r="T373" s="14">
        <f t="shared" si="70"/>
        <v>61.38</v>
      </c>
      <c r="U373" s="23"/>
    </row>
    <row r="374" spans="1:21" s="14" customFormat="1" ht="10.5" customHeight="1" x14ac:dyDescent="0.25">
      <c r="A374" s="152">
        <v>1</v>
      </c>
      <c r="B374" s="24" t="s">
        <v>372</v>
      </c>
      <c r="C374" s="64"/>
      <c r="D374" s="172">
        <v>7</v>
      </c>
      <c r="E374" s="62"/>
      <c r="F374" s="64"/>
      <c r="G374" s="172">
        <v>7</v>
      </c>
      <c r="H374" s="62"/>
      <c r="I374" s="93">
        <f t="shared" si="67"/>
        <v>0</v>
      </c>
      <c r="J374" s="17" t="str">
        <f t="shared" si="68"/>
        <v>IGUAL</v>
      </c>
      <c r="K374" s="18"/>
      <c r="L374" s="157" t="s">
        <v>145</v>
      </c>
      <c r="M374" s="14" t="str">
        <f t="shared" si="69"/>
        <v>IGUAL</v>
      </c>
      <c r="N374" s="19" t="s">
        <v>2</v>
      </c>
      <c r="O374" s="19" t="s">
        <v>3</v>
      </c>
      <c r="P374" s="19" t="s">
        <v>4</v>
      </c>
      <c r="Q374" s="19" t="s">
        <v>5</v>
      </c>
      <c r="R374"/>
      <c r="S374"/>
      <c r="T374" s="14">
        <f t="shared" si="70"/>
        <v>429.66</v>
      </c>
      <c r="U374" s="23"/>
    </row>
    <row r="375" spans="1:21" s="14" customFormat="1" ht="10.5" customHeight="1" x14ac:dyDescent="0.25">
      <c r="A375" s="152">
        <v>1</v>
      </c>
      <c r="B375" s="24" t="s">
        <v>373</v>
      </c>
      <c r="C375" s="64"/>
      <c r="D375" s="172">
        <v>7</v>
      </c>
      <c r="E375" s="62"/>
      <c r="F375" s="64"/>
      <c r="G375" s="172">
        <v>7</v>
      </c>
      <c r="H375" s="62"/>
      <c r="I375" s="93">
        <f t="shared" si="67"/>
        <v>0</v>
      </c>
      <c r="J375" s="17" t="str">
        <f t="shared" si="68"/>
        <v>IGUAL</v>
      </c>
      <c r="K375" s="18"/>
      <c r="L375" s="157" t="s">
        <v>145</v>
      </c>
      <c r="M375" s="14" t="str">
        <f t="shared" si="69"/>
        <v>IGUAL</v>
      </c>
      <c r="N375" s="19" t="s">
        <v>2</v>
      </c>
      <c r="O375" s="19" t="s">
        <v>3</v>
      </c>
      <c r="P375" s="19" t="s">
        <v>4</v>
      </c>
      <c r="Q375" s="19" t="s">
        <v>5</v>
      </c>
      <c r="R375"/>
      <c r="S375"/>
      <c r="T375" s="14">
        <f t="shared" si="70"/>
        <v>429.66</v>
      </c>
      <c r="U375" s="23"/>
    </row>
    <row r="376" spans="1:21" s="14" customFormat="1" ht="10.5" customHeight="1" x14ac:dyDescent="0.25">
      <c r="A376" s="152">
        <v>1</v>
      </c>
      <c r="B376" s="24" t="s">
        <v>374</v>
      </c>
      <c r="C376" s="64"/>
      <c r="D376" s="172">
        <v>3</v>
      </c>
      <c r="E376" s="62"/>
      <c r="F376" s="64"/>
      <c r="G376" s="172">
        <v>3</v>
      </c>
      <c r="H376" s="62"/>
      <c r="I376" s="93">
        <f t="shared" si="67"/>
        <v>0</v>
      </c>
      <c r="J376" s="17" t="str">
        <f t="shared" si="68"/>
        <v>IGUAL</v>
      </c>
      <c r="K376" s="18"/>
      <c r="L376" s="157" t="s">
        <v>145</v>
      </c>
      <c r="M376" s="14" t="str">
        <f t="shared" si="69"/>
        <v>IGUAL</v>
      </c>
      <c r="N376" s="19" t="s">
        <v>2</v>
      </c>
      <c r="O376" s="19" t="s">
        <v>3</v>
      </c>
      <c r="P376" s="19" t="s">
        <v>4</v>
      </c>
      <c r="Q376" s="19" t="s">
        <v>5</v>
      </c>
      <c r="R376"/>
      <c r="S376"/>
      <c r="T376" s="14">
        <f t="shared" si="70"/>
        <v>184.14000000000001</v>
      </c>
      <c r="U376" s="23"/>
    </row>
    <row r="377" spans="1:21" s="14" customFormat="1" ht="10.5" customHeight="1" x14ac:dyDescent="0.25">
      <c r="A377" s="152">
        <v>1</v>
      </c>
      <c r="B377" s="24" t="s">
        <v>375</v>
      </c>
      <c r="C377" s="64"/>
      <c r="D377" s="172">
        <v>1</v>
      </c>
      <c r="E377" s="62"/>
      <c r="F377" s="64"/>
      <c r="G377" s="172">
        <v>1</v>
      </c>
      <c r="H377" s="62"/>
      <c r="I377" s="93">
        <f t="shared" si="67"/>
        <v>0</v>
      </c>
      <c r="J377" s="17" t="str">
        <f t="shared" si="68"/>
        <v>IGUAL</v>
      </c>
      <c r="K377" s="18"/>
      <c r="L377" s="157" t="s">
        <v>145</v>
      </c>
      <c r="M377" s="14" t="str">
        <f t="shared" si="69"/>
        <v>IGUAL</v>
      </c>
      <c r="N377" s="19" t="s">
        <v>2</v>
      </c>
      <c r="O377" s="19" t="s">
        <v>3</v>
      </c>
      <c r="P377" s="19" t="s">
        <v>4</v>
      </c>
      <c r="Q377" s="19" t="s">
        <v>5</v>
      </c>
      <c r="R377"/>
      <c r="S377"/>
      <c r="T377" s="14">
        <f t="shared" si="70"/>
        <v>61.38</v>
      </c>
      <c r="U377" s="23"/>
    </row>
    <row r="378" spans="1:21" s="14" customFormat="1" ht="10.5" customHeight="1" x14ac:dyDescent="0.25">
      <c r="A378" s="152">
        <v>1</v>
      </c>
      <c r="B378" s="24" t="s">
        <v>376</v>
      </c>
      <c r="C378" s="64"/>
      <c r="D378" s="172">
        <v>3</v>
      </c>
      <c r="E378" s="62"/>
      <c r="F378" s="64"/>
      <c r="G378" s="172">
        <v>3</v>
      </c>
      <c r="H378" s="62"/>
      <c r="I378" s="93">
        <f t="shared" si="67"/>
        <v>0</v>
      </c>
      <c r="J378" s="17" t="str">
        <f t="shared" si="68"/>
        <v>IGUAL</v>
      </c>
      <c r="K378" s="18"/>
      <c r="L378" s="157" t="s">
        <v>145</v>
      </c>
      <c r="M378" s="14" t="str">
        <f t="shared" si="69"/>
        <v>IGUAL</v>
      </c>
      <c r="N378" s="19" t="s">
        <v>2</v>
      </c>
      <c r="O378" s="19" t="s">
        <v>3</v>
      </c>
      <c r="P378" s="19" t="s">
        <v>4</v>
      </c>
      <c r="Q378" s="19" t="s">
        <v>5</v>
      </c>
      <c r="R378"/>
      <c r="S378"/>
      <c r="T378" s="14">
        <f t="shared" si="70"/>
        <v>184.14000000000001</v>
      </c>
      <c r="U378" s="23"/>
    </row>
    <row r="379" spans="1:21" s="14" customFormat="1" ht="10.5" customHeight="1" x14ac:dyDescent="0.25">
      <c r="A379" s="152">
        <v>1</v>
      </c>
      <c r="B379" s="24" t="s">
        <v>377</v>
      </c>
      <c r="C379" s="64"/>
      <c r="D379" s="172"/>
      <c r="E379" s="62"/>
      <c r="F379" s="64"/>
      <c r="G379" s="172"/>
      <c r="H379" s="62"/>
      <c r="I379" s="93" t="s">
        <v>171</v>
      </c>
      <c r="J379" s="17" t="s">
        <v>171</v>
      </c>
      <c r="K379" s="18"/>
      <c r="L379" s="157" t="s">
        <v>145</v>
      </c>
      <c r="M379" s="14" t="str">
        <f t="shared" si="69"/>
        <v>NUEVO</v>
      </c>
      <c r="N379" s="19" t="s">
        <v>2</v>
      </c>
      <c r="O379" s="19" t="s">
        <v>3</v>
      </c>
      <c r="P379" s="19" t="s">
        <v>4</v>
      </c>
      <c r="Q379" s="19" t="s">
        <v>5</v>
      </c>
      <c r="R379"/>
      <c r="S379"/>
      <c r="T379" s="14">
        <f t="shared" si="70"/>
        <v>0</v>
      </c>
      <c r="U379" s="23"/>
    </row>
    <row r="380" spans="1:21" s="14" customFormat="1" ht="10.5" customHeight="1" x14ac:dyDescent="0.25">
      <c r="A380" s="152">
        <v>1</v>
      </c>
      <c r="B380" s="24" t="s">
        <v>378</v>
      </c>
      <c r="C380" s="64"/>
      <c r="D380" s="172" t="s">
        <v>171</v>
      </c>
      <c r="E380" s="62"/>
      <c r="F380" s="64"/>
      <c r="G380" s="172" t="s">
        <v>171</v>
      </c>
      <c r="H380" s="62"/>
      <c r="I380" s="93" t="s">
        <v>171</v>
      </c>
      <c r="J380" s="17" t="s">
        <v>171</v>
      </c>
      <c r="K380" s="18"/>
      <c r="L380" s="157" t="s">
        <v>145</v>
      </c>
      <c r="M380" s="14" t="str">
        <f t="shared" si="69"/>
        <v>IGUAL</v>
      </c>
      <c r="N380" s="19" t="s">
        <v>2</v>
      </c>
      <c r="O380" s="19" t="s">
        <v>3</v>
      </c>
      <c r="P380" s="19" t="s">
        <v>4</v>
      </c>
      <c r="Q380" s="19" t="s">
        <v>5</v>
      </c>
      <c r="R380"/>
      <c r="S380"/>
      <c r="T380" s="14" t="e">
        <f t="shared" si="70"/>
        <v>#VALUE!</v>
      </c>
      <c r="U380" s="23"/>
    </row>
    <row r="381" spans="1:21" s="14" customFormat="1" ht="10.5" customHeight="1" x14ac:dyDescent="0.25">
      <c r="A381" s="152">
        <v>1</v>
      </c>
      <c r="B381" s="24" t="s">
        <v>379</v>
      </c>
      <c r="C381" s="64"/>
      <c r="D381" s="172">
        <v>2.5</v>
      </c>
      <c r="E381" s="62"/>
      <c r="F381" s="64"/>
      <c r="G381" s="172">
        <v>2.5</v>
      </c>
      <c r="H381" s="62"/>
      <c r="I381" s="93">
        <f t="shared" si="67"/>
        <v>0</v>
      </c>
      <c r="J381" s="17" t="str">
        <f t="shared" si="68"/>
        <v>IGUAL</v>
      </c>
      <c r="K381" s="18"/>
      <c r="L381" s="157" t="s">
        <v>145</v>
      </c>
      <c r="M381" s="14" t="str">
        <f t="shared" si="69"/>
        <v>IGUAL</v>
      </c>
      <c r="N381" s="19" t="s">
        <v>2</v>
      </c>
      <c r="O381" s="19" t="s">
        <v>3</v>
      </c>
      <c r="P381" s="19" t="s">
        <v>4</v>
      </c>
      <c r="Q381" s="19" t="s">
        <v>5</v>
      </c>
      <c r="R381"/>
      <c r="S381"/>
      <c r="T381" s="14">
        <f t="shared" si="70"/>
        <v>153.45000000000002</v>
      </c>
      <c r="U381" s="23"/>
    </row>
    <row r="382" spans="1:21" s="14" customFormat="1" ht="10.5" customHeight="1" x14ac:dyDescent="0.25">
      <c r="A382" s="152">
        <v>1</v>
      </c>
      <c r="B382" s="24" t="s">
        <v>380</v>
      </c>
      <c r="C382" s="64"/>
      <c r="D382" s="172">
        <v>5</v>
      </c>
      <c r="E382" s="62"/>
      <c r="F382" s="64"/>
      <c r="G382" s="172">
        <v>5</v>
      </c>
      <c r="H382" s="62"/>
      <c r="I382" s="93">
        <f t="shared" si="67"/>
        <v>0</v>
      </c>
      <c r="J382" s="17" t="str">
        <f t="shared" si="68"/>
        <v>IGUAL</v>
      </c>
      <c r="K382" s="18"/>
      <c r="L382" s="157" t="s">
        <v>145</v>
      </c>
      <c r="M382" s="14" t="str">
        <f t="shared" si="69"/>
        <v>IGUAL</v>
      </c>
      <c r="N382" s="19" t="s">
        <v>2</v>
      </c>
      <c r="O382" s="19" t="s">
        <v>3</v>
      </c>
      <c r="P382" s="19" t="s">
        <v>4</v>
      </c>
      <c r="Q382" s="19" t="s">
        <v>5</v>
      </c>
      <c r="R382"/>
      <c r="S382"/>
      <c r="T382" s="14">
        <f t="shared" si="70"/>
        <v>306.90000000000003</v>
      </c>
      <c r="U382" s="23"/>
    </row>
    <row r="383" spans="1:21" s="14" customFormat="1" ht="10.5" customHeight="1" x14ac:dyDescent="0.25">
      <c r="A383" s="152">
        <v>1</v>
      </c>
      <c r="B383" s="24" t="s">
        <v>381</v>
      </c>
      <c r="C383" s="64"/>
      <c r="D383" s="172">
        <v>10</v>
      </c>
      <c r="E383" s="62"/>
      <c r="F383" s="64"/>
      <c r="G383" s="172">
        <v>10</v>
      </c>
      <c r="H383" s="62"/>
      <c r="I383" s="93">
        <f t="shared" si="67"/>
        <v>0</v>
      </c>
      <c r="J383" s="17" t="str">
        <f t="shared" si="68"/>
        <v>IGUAL</v>
      </c>
      <c r="K383" s="18"/>
      <c r="L383" s="157" t="s">
        <v>145</v>
      </c>
      <c r="M383" s="14" t="str">
        <f t="shared" si="69"/>
        <v>IGUAL</v>
      </c>
      <c r="N383" s="19" t="s">
        <v>2</v>
      </c>
      <c r="O383" s="19" t="s">
        <v>3</v>
      </c>
      <c r="P383" s="19" t="s">
        <v>4</v>
      </c>
      <c r="Q383" s="19" t="s">
        <v>5</v>
      </c>
      <c r="R383"/>
      <c r="S383"/>
      <c r="T383" s="14">
        <f t="shared" si="70"/>
        <v>613.80000000000007</v>
      </c>
      <c r="U383" s="23"/>
    </row>
    <row r="384" spans="1:21" s="14" customFormat="1" ht="10.5" customHeight="1" x14ac:dyDescent="0.25">
      <c r="A384" s="152">
        <v>1</v>
      </c>
      <c r="B384" s="24" t="s">
        <v>382</v>
      </c>
      <c r="C384" s="64"/>
      <c r="D384" s="172">
        <v>10</v>
      </c>
      <c r="E384" s="62"/>
      <c r="F384" s="64"/>
      <c r="G384" s="172">
        <v>10</v>
      </c>
      <c r="H384" s="62"/>
      <c r="I384" s="93">
        <f t="shared" si="67"/>
        <v>0</v>
      </c>
      <c r="J384" s="17" t="str">
        <f t="shared" si="68"/>
        <v>IGUAL</v>
      </c>
      <c r="K384" s="18"/>
      <c r="L384" s="157" t="s">
        <v>145</v>
      </c>
      <c r="M384" s="14" t="str">
        <f t="shared" si="69"/>
        <v>IGUAL</v>
      </c>
      <c r="N384" s="19" t="s">
        <v>2</v>
      </c>
      <c r="O384" s="19" t="s">
        <v>3</v>
      </c>
      <c r="P384" s="19" t="s">
        <v>4</v>
      </c>
      <c r="Q384" s="19" t="s">
        <v>5</v>
      </c>
      <c r="R384"/>
      <c r="S384"/>
      <c r="T384" s="14">
        <f t="shared" si="70"/>
        <v>613.80000000000007</v>
      </c>
      <c r="U384" s="23"/>
    </row>
    <row r="385" spans="1:21" s="14" customFormat="1" ht="10.5" customHeight="1" x14ac:dyDescent="0.25">
      <c r="A385" s="152">
        <v>1</v>
      </c>
      <c r="B385" s="24" t="s">
        <v>383</v>
      </c>
      <c r="C385" s="64"/>
      <c r="D385" s="172">
        <v>7</v>
      </c>
      <c r="E385" s="62"/>
      <c r="F385" s="64"/>
      <c r="G385" s="172">
        <v>7</v>
      </c>
      <c r="H385" s="62"/>
      <c r="I385" s="93">
        <f t="shared" si="67"/>
        <v>0</v>
      </c>
      <c r="J385" s="17" t="str">
        <f t="shared" si="68"/>
        <v>IGUAL</v>
      </c>
      <c r="K385" s="18"/>
      <c r="L385" s="157" t="s">
        <v>145</v>
      </c>
      <c r="M385" s="14" t="str">
        <f t="shared" si="69"/>
        <v>IGUAL</v>
      </c>
      <c r="N385" s="19" t="s">
        <v>2</v>
      </c>
      <c r="O385" s="19" t="s">
        <v>3</v>
      </c>
      <c r="P385" s="19" t="s">
        <v>4</v>
      </c>
      <c r="Q385" s="19" t="s">
        <v>5</v>
      </c>
      <c r="R385"/>
      <c r="S385"/>
      <c r="T385" s="14">
        <f t="shared" si="70"/>
        <v>429.66</v>
      </c>
      <c r="U385" s="23"/>
    </row>
    <row r="386" spans="1:21" s="14" customFormat="1" ht="10.5" customHeight="1" x14ac:dyDescent="0.25">
      <c r="A386" s="152">
        <v>1</v>
      </c>
      <c r="B386" s="24" t="s">
        <v>384</v>
      </c>
      <c r="C386" s="64"/>
      <c r="D386" s="172"/>
      <c r="E386" s="62"/>
      <c r="F386" s="64"/>
      <c r="G386" s="172"/>
      <c r="H386" s="62"/>
      <c r="I386" s="93" t="s">
        <v>171</v>
      </c>
      <c r="J386" s="17" t="s">
        <v>171</v>
      </c>
      <c r="K386" s="18"/>
      <c r="L386" s="157" t="s">
        <v>145</v>
      </c>
      <c r="M386" s="14" t="str">
        <f t="shared" si="69"/>
        <v>NUEVO</v>
      </c>
      <c r="N386" s="19" t="s">
        <v>2</v>
      </c>
      <c r="O386" s="19" t="s">
        <v>3</v>
      </c>
      <c r="P386" s="19" t="s">
        <v>4</v>
      </c>
      <c r="Q386" s="19" t="s">
        <v>5</v>
      </c>
      <c r="R386"/>
      <c r="S386"/>
      <c r="T386" s="14">
        <f t="shared" si="70"/>
        <v>0</v>
      </c>
      <c r="U386" s="23"/>
    </row>
    <row r="387" spans="1:21" s="14" customFormat="1" ht="10.5" customHeight="1" x14ac:dyDescent="0.25">
      <c r="A387" s="152">
        <v>1</v>
      </c>
      <c r="B387" s="24" t="s">
        <v>385</v>
      </c>
      <c r="C387" s="64"/>
      <c r="D387" s="172">
        <v>3</v>
      </c>
      <c r="E387" s="62"/>
      <c r="F387" s="64"/>
      <c r="G387" s="172">
        <v>3</v>
      </c>
      <c r="H387" s="62"/>
      <c r="I387" s="93">
        <f t="shared" si="67"/>
        <v>0</v>
      </c>
      <c r="J387" s="17" t="str">
        <f t="shared" si="68"/>
        <v>IGUAL</v>
      </c>
      <c r="K387" s="18"/>
      <c r="L387" s="157" t="s">
        <v>145</v>
      </c>
      <c r="M387" s="14" t="str">
        <f t="shared" si="69"/>
        <v>IGUAL</v>
      </c>
      <c r="N387" s="19" t="s">
        <v>2</v>
      </c>
      <c r="O387" s="19" t="s">
        <v>3</v>
      </c>
      <c r="P387" s="19" t="s">
        <v>4</v>
      </c>
      <c r="Q387" s="19" t="s">
        <v>5</v>
      </c>
      <c r="R387"/>
      <c r="S387"/>
      <c r="T387" s="14">
        <f t="shared" si="70"/>
        <v>184.14000000000001</v>
      </c>
      <c r="U387" s="23"/>
    </row>
    <row r="388" spans="1:21" s="14" customFormat="1" ht="10.5" customHeight="1" x14ac:dyDescent="0.25">
      <c r="A388" s="152">
        <v>1</v>
      </c>
      <c r="B388" s="24" t="s">
        <v>386</v>
      </c>
      <c r="C388" s="64"/>
      <c r="D388" s="172">
        <v>3</v>
      </c>
      <c r="E388" s="62"/>
      <c r="F388" s="64"/>
      <c r="G388" s="172">
        <v>3</v>
      </c>
      <c r="H388" s="62"/>
      <c r="I388" s="93">
        <f t="shared" si="67"/>
        <v>0</v>
      </c>
      <c r="J388" s="17" t="str">
        <f t="shared" si="68"/>
        <v>IGUAL</v>
      </c>
      <c r="K388" s="18"/>
      <c r="L388" s="157" t="s">
        <v>145</v>
      </c>
      <c r="M388" s="14" t="str">
        <f t="shared" si="69"/>
        <v>IGUAL</v>
      </c>
      <c r="N388" s="19" t="s">
        <v>2</v>
      </c>
      <c r="O388" s="19" t="s">
        <v>3</v>
      </c>
      <c r="P388" s="19" t="s">
        <v>4</v>
      </c>
      <c r="Q388" s="19" t="s">
        <v>5</v>
      </c>
      <c r="R388"/>
      <c r="S388"/>
      <c r="T388" s="14">
        <f t="shared" si="70"/>
        <v>184.14000000000001</v>
      </c>
      <c r="U388" s="23"/>
    </row>
    <row r="389" spans="1:21" s="14" customFormat="1" ht="10.5" customHeight="1" x14ac:dyDescent="0.25">
      <c r="A389" s="152">
        <v>1</v>
      </c>
      <c r="B389" s="24" t="s">
        <v>387</v>
      </c>
      <c r="C389" s="64"/>
      <c r="D389" s="172">
        <v>3</v>
      </c>
      <c r="E389" s="62"/>
      <c r="F389" s="64"/>
      <c r="G389" s="172">
        <v>3</v>
      </c>
      <c r="H389" s="62"/>
      <c r="I389" s="93">
        <f t="shared" si="67"/>
        <v>0</v>
      </c>
      <c r="J389" s="17" t="str">
        <f t="shared" si="68"/>
        <v>IGUAL</v>
      </c>
      <c r="K389" s="18"/>
      <c r="L389" s="157" t="s">
        <v>145</v>
      </c>
      <c r="M389" s="14" t="str">
        <f t="shared" si="69"/>
        <v>IGUAL</v>
      </c>
      <c r="N389" s="19" t="s">
        <v>2</v>
      </c>
      <c r="O389" s="19" t="s">
        <v>3</v>
      </c>
      <c r="P389" s="19" t="s">
        <v>4</v>
      </c>
      <c r="Q389" s="19" t="s">
        <v>5</v>
      </c>
      <c r="R389"/>
      <c r="S389"/>
      <c r="T389" s="14">
        <f t="shared" si="70"/>
        <v>184.14000000000001</v>
      </c>
      <c r="U389" s="23"/>
    </row>
    <row r="390" spans="1:21" s="14" customFormat="1" ht="10.5" customHeight="1" x14ac:dyDescent="0.25">
      <c r="A390" s="152">
        <v>1</v>
      </c>
      <c r="B390" s="24" t="s">
        <v>388</v>
      </c>
      <c r="C390" s="64"/>
      <c r="D390" s="172">
        <v>3</v>
      </c>
      <c r="E390" s="62"/>
      <c r="F390" s="64"/>
      <c r="G390" s="172">
        <v>3</v>
      </c>
      <c r="H390" s="62"/>
      <c r="I390" s="93">
        <f t="shared" si="67"/>
        <v>0</v>
      </c>
      <c r="J390" s="17" t="str">
        <f t="shared" si="68"/>
        <v>IGUAL</v>
      </c>
      <c r="K390" s="18"/>
      <c r="L390" s="157" t="s">
        <v>145</v>
      </c>
      <c r="M390" s="14" t="str">
        <f t="shared" si="69"/>
        <v>IGUAL</v>
      </c>
      <c r="N390" s="19" t="s">
        <v>2</v>
      </c>
      <c r="O390" s="19" t="s">
        <v>3</v>
      </c>
      <c r="P390" s="19" t="s">
        <v>4</v>
      </c>
      <c r="Q390" s="19" t="s">
        <v>5</v>
      </c>
      <c r="R390"/>
      <c r="S390"/>
      <c r="T390" s="14">
        <f t="shared" si="70"/>
        <v>184.14000000000001</v>
      </c>
      <c r="U390" s="23"/>
    </row>
    <row r="391" spans="1:21" s="14" customFormat="1" ht="10.5" customHeight="1" x14ac:dyDescent="0.25">
      <c r="A391" s="152">
        <v>1</v>
      </c>
      <c r="B391" s="24" t="s">
        <v>389</v>
      </c>
      <c r="C391" s="64"/>
      <c r="D391" s="172">
        <v>3</v>
      </c>
      <c r="E391" s="62"/>
      <c r="F391" s="64"/>
      <c r="G391" s="172">
        <v>3</v>
      </c>
      <c r="H391" s="62"/>
      <c r="I391" s="93">
        <f t="shared" si="67"/>
        <v>0</v>
      </c>
      <c r="J391" s="17" t="str">
        <f t="shared" si="68"/>
        <v>IGUAL</v>
      </c>
      <c r="K391" s="18"/>
      <c r="L391" s="157" t="s">
        <v>145</v>
      </c>
      <c r="M391" s="14" t="str">
        <f t="shared" si="69"/>
        <v>IGUAL</v>
      </c>
      <c r="N391" s="19" t="s">
        <v>2</v>
      </c>
      <c r="O391" s="19" t="s">
        <v>3</v>
      </c>
      <c r="P391" s="19" t="s">
        <v>4</v>
      </c>
      <c r="Q391" s="19" t="s">
        <v>5</v>
      </c>
      <c r="R391"/>
      <c r="S391"/>
      <c r="T391" s="14">
        <f t="shared" si="70"/>
        <v>184.14000000000001</v>
      </c>
      <c r="U391" s="23"/>
    </row>
    <row r="392" spans="1:21" s="14" customFormat="1" ht="10.5" customHeight="1" x14ac:dyDescent="0.25">
      <c r="A392" s="152">
        <v>1</v>
      </c>
      <c r="B392" s="24" t="s">
        <v>390</v>
      </c>
      <c r="C392" s="64"/>
      <c r="D392" s="172">
        <v>3</v>
      </c>
      <c r="E392" s="62"/>
      <c r="F392" s="64"/>
      <c r="G392" s="172">
        <v>3</v>
      </c>
      <c r="H392" s="62"/>
      <c r="I392" s="93">
        <f t="shared" si="67"/>
        <v>0</v>
      </c>
      <c r="J392" s="17" t="str">
        <f t="shared" si="68"/>
        <v>IGUAL</v>
      </c>
      <c r="K392" s="18"/>
      <c r="L392" s="157" t="s">
        <v>145</v>
      </c>
      <c r="M392" s="14" t="str">
        <f t="shared" si="69"/>
        <v>IGUAL</v>
      </c>
      <c r="N392" s="19" t="s">
        <v>2</v>
      </c>
      <c r="O392" s="19" t="s">
        <v>3</v>
      </c>
      <c r="P392" s="19" t="s">
        <v>4</v>
      </c>
      <c r="Q392" s="19" t="s">
        <v>5</v>
      </c>
      <c r="R392"/>
      <c r="S392"/>
      <c r="T392" s="14">
        <f t="shared" si="70"/>
        <v>184.14000000000001</v>
      </c>
      <c r="U392" s="23"/>
    </row>
    <row r="393" spans="1:21" s="14" customFormat="1" ht="10.5" customHeight="1" x14ac:dyDescent="0.25">
      <c r="A393" s="152">
        <v>1</v>
      </c>
      <c r="B393" s="24" t="s">
        <v>391</v>
      </c>
      <c r="C393" s="64"/>
      <c r="D393" s="172">
        <v>3</v>
      </c>
      <c r="E393" s="62"/>
      <c r="F393" s="64"/>
      <c r="G393" s="172">
        <v>3</v>
      </c>
      <c r="H393" s="62"/>
      <c r="I393" s="93">
        <f t="shared" si="67"/>
        <v>0</v>
      </c>
      <c r="J393" s="17" t="str">
        <f t="shared" si="68"/>
        <v>IGUAL</v>
      </c>
      <c r="K393" s="18"/>
      <c r="L393" s="157" t="s">
        <v>145</v>
      </c>
      <c r="M393" s="14" t="str">
        <f t="shared" si="69"/>
        <v>IGUAL</v>
      </c>
      <c r="N393" s="19" t="s">
        <v>2</v>
      </c>
      <c r="O393" s="19" t="s">
        <v>3</v>
      </c>
      <c r="P393" s="19" t="s">
        <v>4</v>
      </c>
      <c r="Q393" s="19" t="s">
        <v>5</v>
      </c>
      <c r="R393"/>
      <c r="S393"/>
      <c r="T393" s="14">
        <f t="shared" si="70"/>
        <v>184.14000000000001</v>
      </c>
      <c r="U393" s="23"/>
    </row>
    <row r="394" spans="1:21" s="14" customFormat="1" ht="10.5" customHeight="1" x14ac:dyDescent="0.25">
      <c r="A394" s="152">
        <v>1</v>
      </c>
      <c r="B394" s="24" t="s">
        <v>392</v>
      </c>
      <c r="C394" s="64"/>
      <c r="D394" s="172">
        <v>3</v>
      </c>
      <c r="E394" s="62"/>
      <c r="F394" s="64"/>
      <c r="G394" s="172">
        <v>3</v>
      </c>
      <c r="H394" s="62"/>
      <c r="I394" s="93">
        <f t="shared" si="67"/>
        <v>0</v>
      </c>
      <c r="J394" s="17" t="str">
        <f t="shared" si="68"/>
        <v>IGUAL</v>
      </c>
      <c r="K394" s="18"/>
      <c r="L394" s="157" t="s">
        <v>145</v>
      </c>
      <c r="M394" s="14" t="str">
        <f t="shared" si="69"/>
        <v>IGUAL</v>
      </c>
      <c r="N394" s="19" t="s">
        <v>2</v>
      </c>
      <c r="O394" s="19" t="s">
        <v>3</v>
      </c>
      <c r="P394" s="19" t="s">
        <v>4</v>
      </c>
      <c r="Q394" s="19" t="s">
        <v>5</v>
      </c>
      <c r="R394"/>
      <c r="S394"/>
      <c r="T394" s="14">
        <f t="shared" si="70"/>
        <v>184.14000000000001</v>
      </c>
      <c r="U394" s="23"/>
    </row>
    <row r="395" spans="1:21" s="14" customFormat="1" ht="10.5" customHeight="1" x14ac:dyDescent="0.25">
      <c r="A395" s="152">
        <v>1</v>
      </c>
      <c r="B395" s="24" t="s">
        <v>393</v>
      </c>
      <c r="C395" s="64"/>
      <c r="D395" s="172">
        <v>7</v>
      </c>
      <c r="E395" s="62"/>
      <c r="F395" s="64"/>
      <c r="G395" s="172">
        <v>7</v>
      </c>
      <c r="H395" s="62"/>
      <c r="I395" s="93">
        <f t="shared" si="67"/>
        <v>0</v>
      </c>
      <c r="J395" s="17" t="str">
        <f t="shared" si="68"/>
        <v>IGUAL</v>
      </c>
      <c r="K395" s="18"/>
      <c r="L395" s="157" t="s">
        <v>145</v>
      </c>
      <c r="M395" s="14" t="str">
        <f t="shared" si="69"/>
        <v>IGUAL</v>
      </c>
      <c r="N395" s="19" t="s">
        <v>2</v>
      </c>
      <c r="O395" s="19" t="s">
        <v>3</v>
      </c>
      <c r="P395" s="19" t="s">
        <v>4</v>
      </c>
      <c r="Q395" s="19" t="s">
        <v>5</v>
      </c>
      <c r="R395"/>
      <c r="S395"/>
      <c r="T395" s="14">
        <f t="shared" si="70"/>
        <v>429.66</v>
      </c>
      <c r="U395" s="23"/>
    </row>
    <row r="396" spans="1:21" s="14" customFormat="1" ht="10.5" customHeight="1" x14ac:dyDescent="0.25">
      <c r="A396" s="152">
        <v>1</v>
      </c>
      <c r="B396" s="24" t="s">
        <v>394</v>
      </c>
      <c r="C396" s="64"/>
      <c r="D396" s="172">
        <v>3</v>
      </c>
      <c r="E396" s="62"/>
      <c r="F396" s="64"/>
      <c r="G396" s="172">
        <v>3</v>
      </c>
      <c r="H396" s="62"/>
      <c r="I396" s="93">
        <f t="shared" si="67"/>
        <v>0</v>
      </c>
      <c r="J396" s="17" t="str">
        <f t="shared" si="68"/>
        <v>IGUAL</v>
      </c>
      <c r="K396" s="18"/>
      <c r="L396" s="157" t="s">
        <v>145</v>
      </c>
      <c r="M396" s="14" t="str">
        <f t="shared" si="69"/>
        <v>IGUAL</v>
      </c>
      <c r="N396" s="19" t="s">
        <v>2</v>
      </c>
      <c r="O396" s="19" t="s">
        <v>3</v>
      </c>
      <c r="P396" s="19" t="s">
        <v>4</v>
      </c>
      <c r="Q396" s="19" t="s">
        <v>5</v>
      </c>
      <c r="R396"/>
      <c r="S396"/>
      <c r="T396" s="14">
        <f t="shared" si="70"/>
        <v>184.14000000000001</v>
      </c>
      <c r="U396" s="23"/>
    </row>
    <row r="397" spans="1:21" s="14" customFormat="1" ht="10.5" customHeight="1" x14ac:dyDescent="0.25">
      <c r="A397" s="152">
        <v>1</v>
      </c>
      <c r="B397" s="24"/>
      <c r="C397" s="64"/>
      <c r="D397" s="172"/>
      <c r="E397" s="62"/>
      <c r="F397" s="64"/>
      <c r="G397" s="172"/>
      <c r="H397" s="62"/>
      <c r="I397" s="93" t="s">
        <v>171</v>
      </c>
      <c r="J397" s="17" t="s">
        <v>171</v>
      </c>
      <c r="K397" s="18"/>
      <c r="L397" s="157" t="s">
        <v>145</v>
      </c>
      <c r="M397" s="14" t="str">
        <f t="shared" si="69"/>
        <v>NUEVO</v>
      </c>
      <c r="N397" s="19" t="s">
        <v>2</v>
      </c>
      <c r="O397" s="19" t="s">
        <v>3</v>
      </c>
      <c r="P397" s="19" t="s">
        <v>4</v>
      </c>
      <c r="Q397" s="19" t="s">
        <v>5</v>
      </c>
      <c r="R397"/>
      <c r="S397"/>
      <c r="T397" s="14">
        <f t="shared" si="70"/>
        <v>0</v>
      </c>
      <c r="U397" s="23"/>
    </row>
    <row r="398" spans="1:21" s="14" customFormat="1" ht="10.5" customHeight="1" x14ac:dyDescent="0.25">
      <c r="A398" s="152">
        <v>1</v>
      </c>
      <c r="B398" s="24" t="s">
        <v>395</v>
      </c>
      <c r="C398" s="64"/>
      <c r="D398" s="172">
        <v>37.35</v>
      </c>
      <c r="E398" s="62" t="s">
        <v>171</v>
      </c>
      <c r="F398" s="64"/>
      <c r="G398" s="172">
        <v>37.35</v>
      </c>
      <c r="H398" s="62"/>
      <c r="I398" s="93">
        <f t="shared" si="67"/>
        <v>0</v>
      </c>
      <c r="J398" s="17" t="str">
        <f t="shared" si="68"/>
        <v>IGUAL</v>
      </c>
      <c r="K398" s="18"/>
      <c r="L398" s="157" t="s">
        <v>145</v>
      </c>
      <c r="M398" s="14" t="str">
        <f t="shared" si="69"/>
        <v>IGUAL</v>
      </c>
      <c r="N398" s="19" t="s">
        <v>2</v>
      </c>
      <c r="O398" s="19" t="s">
        <v>3</v>
      </c>
      <c r="P398" s="19" t="s">
        <v>4</v>
      </c>
      <c r="Q398" s="19" t="s">
        <v>5</v>
      </c>
      <c r="R398"/>
      <c r="S398"/>
      <c r="T398" s="14">
        <f t="shared" si="70"/>
        <v>2292.5430000000001</v>
      </c>
      <c r="U398" s="23"/>
    </row>
    <row r="399" spans="1:21" s="14" customFormat="1" ht="10.5" customHeight="1" x14ac:dyDescent="0.25">
      <c r="A399" s="152"/>
      <c r="B399" s="27"/>
      <c r="C399" s="81"/>
      <c r="D399" s="16"/>
      <c r="E399" s="62"/>
      <c r="F399" s="81"/>
      <c r="G399" s="16"/>
      <c r="H399" s="62"/>
      <c r="I399" s="93"/>
      <c r="J399" s="17"/>
      <c r="K399" s="18"/>
      <c r="L399" s="157"/>
      <c r="N399" s="19"/>
      <c r="O399" s="19"/>
      <c r="P399" s="19"/>
      <c r="Q399" s="19"/>
      <c r="R399"/>
      <c r="S399"/>
      <c r="U399" s="23"/>
    </row>
    <row r="400" spans="1:21" customFormat="1" ht="10.5" customHeight="1" x14ac:dyDescent="0.25">
      <c r="A400" s="152">
        <v>1</v>
      </c>
      <c r="B400" s="131" t="s">
        <v>127</v>
      </c>
      <c r="C400" s="132"/>
      <c r="D400" s="39"/>
      <c r="E400" s="133"/>
      <c r="F400" s="132"/>
      <c r="G400" s="39"/>
      <c r="H400" s="133"/>
      <c r="I400" s="134"/>
      <c r="J400" s="135"/>
      <c r="K400" s="41"/>
      <c r="L400" s="157"/>
      <c r="M400" s="14"/>
      <c r="N400" s="19"/>
      <c r="O400" s="19"/>
      <c r="P400" s="19"/>
      <c r="Q400" s="19"/>
      <c r="U400" s="23"/>
    </row>
    <row r="401" spans="1:21" s="14" customFormat="1" ht="10.5" customHeight="1" x14ac:dyDescent="0.2">
      <c r="A401" s="152">
        <v>1</v>
      </c>
      <c r="B401" s="107" t="s">
        <v>80</v>
      </c>
      <c r="C401" s="120"/>
      <c r="D401" s="109"/>
      <c r="E401" s="110"/>
      <c r="F401" s="120"/>
      <c r="G401" s="109"/>
      <c r="H401" s="110"/>
      <c r="I401" s="111"/>
      <c r="J401" s="112"/>
      <c r="K401" s="119"/>
      <c r="L401" s="157"/>
      <c r="U401" s="23"/>
    </row>
    <row r="402" spans="1:21" s="14" customFormat="1" ht="10.5" customHeight="1" x14ac:dyDescent="0.25">
      <c r="A402" s="152">
        <v>1</v>
      </c>
      <c r="B402" s="24" t="s">
        <v>45</v>
      </c>
      <c r="C402" s="64"/>
      <c r="D402" s="16"/>
      <c r="E402" s="62"/>
      <c r="F402" s="64"/>
      <c r="G402" s="16"/>
      <c r="H402" s="62"/>
      <c r="I402" s="93">
        <f t="shared" ref="I402:I416" si="71">IF(E402=R402,0,(+H402-E402)/+E402)</f>
        <v>0</v>
      </c>
      <c r="J402" s="17" t="str">
        <f t="shared" ref="J402:J414" si="72">M402</f>
        <v>NUEVO</v>
      </c>
      <c r="K402" s="18"/>
      <c r="L402" s="157" t="s">
        <v>145</v>
      </c>
      <c r="M402" s="14" t="str">
        <f t="shared" ref="M402:M416" si="73">IF(D402=R402,Q402,IF(G402=D402,N402,IF(G402&gt;D402,O402,IF(G402&lt;D402,P402,Q402))))</f>
        <v>NUEVO</v>
      </c>
      <c r="N402" s="19" t="s">
        <v>2</v>
      </c>
      <c r="O402" s="19" t="s">
        <v>3</v>
      </c>
      <c r="P402" s="19" t="s">
        <v>4</v>
      </c>
      <c r="Q402" s="19" t="s">
        <v>5</v>
      </c>
      <c r="R402"/>
      <c r="S402"/>
      <c r="T402" s="14">
        <f t="shared" ref="T402:T416" si="74">+G402*61.38</f>
        <v>0</v>
      </c>
      <c r="U402" s="23"/>
    </row>
    <row r="403" spans="1:21" s="14" customFormat="1" ht="10.5" customHeight="1" x14ac:dyDescent="0.25">
      <c r="A403" s="152">
        <v>1</v>
      </c>
      <c r="B403" s="24" t="s">
        <v>396</v>
      </c>
      <c r="C403" s="64"/>
      <c r="D403" s="16">
        <v>7.0000000000000007E-2</v>
      </c>
      <c r="E403" s="62"/>
      <c r="F403" s="64"/>
      <c r="G403" s="16">
        <v>7.0000000000000007E-2</v>
      </c>
      <c r="H403" s="62"/>
      <c r="I403" s="93">
        <f t="shared" si="71"/>
        <v>0</v>
      </c>
      <c r="J403" s="17" t="str">
        <f t="shared" si="72"/>
        <v>IGUAL</v>
      </c>
      <c r="K403" s="18"/>
      <c r="L403" s="157" t="s">
        <v>145</v>
      </c>
      <c r="M403" s="14" t="str">
        <f t="shared" si="73"/>
        <v>IGUAL</v>
      </c>
      <c r="N403" s="19" t="s">
        <v>2</v>
      </c>
      <c r="O403" s="19" t="s">
        <v>3</v>
      </c>
      <c r="P403" s="19" t="s">
        <v>4</v>
      </c>
      <c r="Q403" s="19" t="s">
        <v>5</v>
      </c>
      <c r="R403"/>
      <c r="S403"/>
      <c r="T403" s="14">
        <f t="shared" si="74"/>
        <v>4.2966000000000006</v>
      </c>
      <c r="U403" s="23"/>
    </row>
    <row r="404" spans="1:21" s="14" customFormat="1" ht="10.5" customHeight="1" x14ac:dyDescent="0.25">
      <c r="A404" s="152">
        <v>1</v>
      </c>
      <c r="B404" s="24" t="s">
        <v>397</v>
      </c>
      <c r="C404" s="64"/>
      <c r="D404" s="16"/>
      <c r="E404" s="62"/>
      <c r="F404" s="64"/>
      <c r="G404" s="16"/>
      <c r="H404" s="62"/>
      <c r="I404" s="93" t="s">
        <v>171</v>
      </c>
      <c r="J404" s="17" t="s">
        <v>171</v>
      </c>
      <c r="K404" s="18"/>
      <c r="L404" s="157" t="s">
        <v>145</v>
      </c>
      <c r="M404" s="14" t="str">
        <f t="shared" si="73"/>
        <v>NUEVO</v>
      </c>
      <c r="N404" s="19" t="s">
        <v>2</v>
      </c>
      <c r="O404" s="19" t="s">
        <v>3</v>
      </c>
      <c r="P404" s="19" t="s">
        <v>4</v>
      </c>
      <c r="Q404" s="19" t="s">
        <v>5</v>
      </c>
      <c r="R404"/>
      <c r="S404"/>
      <c r="T404" s="14">
        <f t="shared" si="74"/>
        <v>0</v>
      </c>
      <c r="U404" s="23"/>
    </row>
    <row r="405" spans="1:21" s="14" customFormat="1" ht="10.5" customHeight="1" x14ac:dyDescent="0.25">
      <c r="A405" s="152">
        <v>1</v>
      </c>
      <c r="B405" s="24"/>
      <c r="C405" s="64"/>
      <c r="D405" s="16"/>
      <c r="E405" s="62"/>
      <c r="F405" s="64"/>
      <c r="G405" s="16"/>
      <c r="H405" s="62"/>
      <c r="I405" s="93" t="s">
        <v>171</v>
      </c>
      <c r="J405" s="17" t="s">
        <v>171</v>
      </c>
      <c r="K405" s="18"/>
      <c r="L405" s="157" t="s">
        <v>145</v>
      </c>
      <c r="M405" s="14" t="str">
        <f t="shared" si="73"/>
        <v>NUEVO</v>
      </c>
      <c r="N405" s="19" t="s">
        <v>2</v>
      </c>
      <c r="O405" s="19" t="s">
        <v>3</v>
      </c>
      <c r="P405" s="19" t="s">
        <v>4</v>
      </c>
      <c r="Q405" s="19" t="s">
        <v>5</v>
      </c>
      <c r="R405"/>
      <c r="S405"/>
      <c r="T405" s="14">
        <f t="shared" si="74"/>
        <v>0</v>
      </c>
      <c r="U405" s="23"/>
    </row>
    <row r="406" spans="1:21" s="14" customFormat="1" ht="10.5" customHeight="1" x14ac:dyDescent="0.25">
      <c r="A406" s="152">
        <v>1</v>
      </c>
      <c r="B406" s="24" t="s">
        <v>398</v>
      </c>
      <c r="C406" s="64"/>
      <c r="D406" s="16"/>
      <c r="E406" s="62"/>
      <c r="F406" s="64"/>
      <c r="G406" s="16"/>
      <c r="H406" s="62"/>
      <c r="I406" s="93" t="s">
        <v>171</v>
      </c>
      <c r="J406" s="17" t="s">
        <v>171</v>
      </c>
      <c r="K406" s="18"/>
      <c r="L406" s="157" t="s">
        <v>145</v>
      </c>
      <c r="M406" s="14" t="str">
        <f t="shared" si="73"/>
        <v>NUEVO</v>
      </c>
      <c r="N406" s="19" t="s">
        <v>2</v>
      </c>
      <c r="O406" s="19" t="s">
        <v>3</v>
      </c>
      <c r="P406" s="19" t="s">
        <v>4</v>
      </c>
      <c r="Q406" s="19" t="s">
        <v>5</v>
      </c>
      <c r="R406"/>
      <c r="S406"/>
      <c r="T406" s="14">
        <f t="shared" si="74"/>
        <v>0</v>
      </c>
      <c r="U406" s="23"/>
    </row>
    <row r="407" spans="1:21" s="14" customFormat="1" ht="10.5" customHeight="1" x14ac:dyDescent="0.25">
      <c r="A407" s="152">
        <v>1</v>
      </c>
      <c r="B407" s="24" t="s">
        <v>399</v>
      </c>
      <c r="C407" s="64"/>
      <c r="D407" s="16">
        <v>0.08</v>
      </c>
      <c r="E407" s="62"/>
      <c r="F407" s="64"/>
      <c r="G407" s="16">
        <v>0.08</v>
      </c>
      <c r="H407" s="62"/>
      <c r="I407" s="93">
        <f t="shared" si="71"/>
        <v>0</v>
      </c>
      <c r="J407" s="17" t="str">
        <f t="shared" si="72"/>
        <v>IGUAL</v>
      </c>
      <c r="K407" s="18"/>
      <c r="L407" s="157" t="s">
        <v>145</v>
      </c>
      <c r="M407" s="14" t="str">
        <f t="shared" si="73"/>
        <v>IGUAL</v>
      </c>
      <c r="N407" s="19" t="s">
        <v>2</v>
      </c>
      <c r="O407" s="19" t="s">
        <v>3</v>
      </c>
      <c r="P407" s="19" t="s">
        <v>4</v>
      </c>
      <c r="Q407" s="19" t="s">
        <v>5</v>
      </c>
      <c r="R407"/>
      <c r="S407"/>
      <c r="T407" s="14">
        <f t="shared" si="74"/>
        <v>4.9104000000000001</v>
      </c>
      <c r="U407" s="23"/>
    </row>
    <row r="408" spans="1:21" s="14" customFormat="1" ht="10.5" customHeight="1" x14ac:dyDescent="0.25">
      <c r="A408" s="152">
        <v>1</v>
      </c>
      <c r="B408" s="24" t="s">
        <v>400</v>
      </c>
      <c r="C408" s="64"/>
      <c r="D408" s="16">
        <v>0.13</v>
      </c>
      <c r="E408" s="62"/>
      <c r="F408" s="64"/>
      <c r="G408" s="16">
        <v>0.13</v>
      </c>
      <c r="H408" s="62"/>
      <c r="I408" s="93">
        <f t="shared" si="71"/>
        <v>0</v>
      </c>
      <c r="J408" s="17" t="str">
        <f t="shared" si="72"/>
        <v>IGUAL</v>
      </c>
      <c r="K408" s="18"/>
      <c r="L408" s="157" t="s">
        <v>145</v>
      </c>
      <c r="M408" s="14" t="str">
        <f t="shared" si="73"/>
        <v>IGUAL</v>
      </c>
      <c r="N408" s="19" t="s">
        <v>2</v>
      </c>
      <c r="O408" s="19" t="s">
        <v>3</v>
      </c>
      <c r="P408" s="19" t="s">
        <v>4</v>
      </c>
      <c r="Q408" s="19" t="s">
        <v>5</v>
      </c>
      <c r="R408"/>
      <c r="S408"/>
      <c r="T408" s="14">
        <f t="shared" si="74"/>
        <v>7.9794000000000009</v>
      </c>
      <c r="U408" s="23"/>
    </row>
    <row r="409" spans="1:21" s="14" customFormat="1" ht="10.5" customHeight="1" x14ac:dyDescent="0.25">
      <c r="A409" s="152">
        <v>1</v>
      </c>
      <c r="B409" s="24" t="s">
        <v>401</v>
      </c>
      <c r="C409" s="64"/>
      <c r="D409" s="16"/>
      <c r="E409" s="62"/>
      <c r="F409" s="64"/>
      <c r="G409" s="16"/>
      <c r="H409" s="62"/>
      <c r="I409" s="93" t="s">
        <v>171</v>
      </c>
      <c r="J409" s="17" t="s">
        <v>171</v>
      </c>
      <c r="K409" s="18"/>
      <c r="L409" s="157" t="s">
        <v>145</v>
      </c>
      <c r="M409" s="14" t="str">
        <f t="shared" si="73"/>
        <v>NUEVO</v>
      </c>
      <c r="N409" s="19" t="s">
        <v>2</v>
      </c>
      <c r="O409" s="19" t="s">
        <v>3</v>
      </c>
      <c r="P409" s="19" t="s">
        <v>4</v>
      </c>
      <c r="Q409" s="19" t="s">
        <v>5</v>
      </c>
      <c r="R409"/>
      <c r="S409"/>
      <c r="T409" s="14">
        <f t="shared" si="74"/>
        <v>0</v>
      </c>
      <c r="U409" s="23"/>
    </row>
    <row r="410" spans="1:21" s="14" customFormat="1" ht="10.5" customHeight="1" x14ac:dyDescent="0.25">
      <c r="A410" s="152">
        <v>1</v>
      </c>
      <c r="B410" s="24" t="s">
        <v>402</v>
      </c>
      <c r="C410" s="64"/>
      <c r="D410" s="16">
        <v>0.19</v>
      </c>
      <c r="E410" s="62"/>
      <c r="F410" s="64"/>
      <c r="G410" s="16">
        <v>0.19</v>
      </c>
      <c r="H410" s="62"/>
      <c r="I410" s="93">
        <f t="shared" si="71"/>
        <v>0</v>
      </c>
      <c r="J410" s="17" t="str">
        <f t="shared" si="72"/>
        <v>IGUAL</v>
      </c>
      <c r="K410" s="18"/>
      <c r="L410" s="157" t="s">
        <v>145</v>
      </c>
      <c r="M410" s="14" t="str">
        <f t="shared" si="73"/>
        <v>IGUAL</v>
      </c>
      <c r="N410" s="19" t="s">
        <v>2</v>
      </c>
      <c r="O410" s="19" t="s">
        <v>3</v>
      </c>
      <c r="P410" s="19" t="s">
        <v>4</v>
      </c>
      <c r="Q410" s="19" t="s">
        <v>5</v>
      </c>
      <c r="R410"/>
      <c r="S410"/>
      <c r="T410" s="14">
        <f t="shared" si="74"/>
        <v>11.6622</v>
      </c>
      <c r="U410" s="23"/>
    </row>
    <row r="411" spans="1:21" s="14" customFormat="1" ht="10.5" customHeight="1" x14ac:dyDescent="0.25">
      <c r="A411" s="152">
        <v>1</v>
      </c>
      <c r="B411" s="24" t="s">
        <v>403</v>
      </c>
      <c r="C411" s="64"/>
      <c r="D411" s="16"/>
      <c r="E411" s="62"/>
      <c r="F411" s="64"/>
      <c r="G411" s="16"/>
      <c r="H411" s="62"/>
      <c r="I411" s="93" t="s">
        <v>171</v>
      </c>
      <c r="J411" s="17" t="s">
        <v>171</v>
      </c>
      <c r="K411" s="18"/>
      <c r="L411" s="157" t="s">
        <v>145</v>
      </c>
      <c r="M411" s="14" t="str">
        <f t="shared" si="73"/>
        <v>NUEVO</v>
      </c>
      <c r="N411" s="19" t="s">
        <v>2</v>
      </c>
      <c r="O411" s="19" t="s">
        <v>3</v>
      </c>
      <c r="P411" s="19" t="s">
        <v>4</v>
      </c>
      <c r="Q411" s="19" t="s">
        <v>5</v>
      </c>
      <c r="R411"/>
      <c r="S411"/>
      <c r="T411" s="14">
        <f t="shared" si="74"/>
        <v>0</v>
      </c>
      <c r="U411" s="23"/>
    </row>
    <row r="412" spans="1:21" s="14" customFormat="1" ht="10.5" customHeight="1" x14ac:dyDescent="0.25">
      <c r="A412" s="152">
        <v>1</v>
      </c>
      <c r="B412" s="24" t="s">
        <v>404</v>
      </c>
      <c r="C412" s="64"/>
      <c r="D412" s="16">
        <v>0.19</v>
      </c>
      <c r="E412" s="62"/>
      <c r="F412" s="64"/>
      <c r="G412" s="16">
        <v>0.19</v>
      </c>
      <c r="H412" s="62"/>
      <c r="I412" s="93">
        <f t="shared" si="71"/>
        <v>0</v>
      </c>
      <c r="J412" s="17" t="str">
        <f t="shared" si="72"/>
        <v>IGUAL</v>
      </c>
      <c r="K412" s="18"/>
      <c r="L412" s="157" t="s">
        <v>145</v>
      </c>
      <c r="M412" s="14" t="str">
        <f t="shared" si="73"/>
        <v>IGUAL</v>
      </c>
      <c r="N412" s="19" t="s">
        <v>2</v>
      </c>
      <c r="O412" s="19" t="s">
        <v>3</v>
      </c>
      <c r="P412" s="19" t="s">
        <v>4</v>
      </c>
      <c r="Q412" s="19" t="s">
        <v>5</v>
      </c>
      <c r="R412"/>
      <c r="S412"/>
      <c r="T412" s="14">
        <f t="shared" si="74"/>
        <v>11.6622</v>
      </c>
      <c r="U412" s="23"/>
    </row>
    <row r="413" spans="1:21" s="14" customFormat="1" ht="10.5" customHeight="1" x14ac:dyDescent="0.25">
      <c r="A413" s="152">
        <v>1</v>
      </c>
      <c r="B413" s="24" t="s">
        <v>405</v>
      </c>
      <c r="C413" s="64"/>
      <c r="D413" s="16">
        <v>0.13</v>
      </c>
      <c r="E413" s="62"/>
      <c r="F413" s="64"/>
      <c r="G413" s="16">
        <v>0.13</v>
      </c>
      <c r="H413" s="62"/>
      <c r="I413" s="93">
        <f t="shared" si="71"/>
        <v>0</v>
      </c>
      <c r="J413" s="17" t="str">
        <f t="shared" si="72"/>
        <v>IGUAL</v>
      </c>
      <c r="K413" s="18"/>
      <c r="L413" s="157" t="s">
        <v>145</v>
      </c>
      <c r="M413" s="14" t="str">
        <f t="shared" si="73"/>
        <v>IGUAL</v>
      </c>
      <c r="N413" s="19" t="s">
        <v>2</v>
      </c>
      <c r="O413" s="19" t="s">
        <v>3</v>
      </c>
      <c r="P413" s="19" t="s">
        <v>4</v>
      </c>
      <c r="Q413" s="19" t="s">
        <v>5</v>
      </c>
      <c r="R413"/>
      <c r="S413"/>
      <c r="T413" s="14">
        <f t="shared" si="74"/>
        <v>7.9794000000000009</v>
      </c>
      <c r="U413" s="23"/>
    </row>
    <row r="414" spans="1:21" s="14" customFormat="1" ht="10.5" customHeight="1" x14ac:dyDescent="0.25">
      <c r="A414" s="152">
        <v>1</v>
      </c>
      <c r="B414" s="24" t="s">
        <v>406</v>
      </c>
      <c r="C414" s="64"/>
      <c r="D414" s="16">
        <v>10.5</v>
      </c>
      <c r="E414" s="62"/>
      <c r="F414" s="64"/>
      <c r="G414" s="16">
        <v>10.5</v>
      </c>
      <c r="H414" s="62"/>
      <c r="I414" s="93">
        <f t="shared" si="71"/>
        <v>0</v>
      </c>
      <c r="J414" s="17" t="str">
        <f t="shared" si="72"/>
        <v>IGUAL</v>
      </c>
      <c r="K414" s="18"/>
      <c r="L414" s="157" t="s">
        <v>145</v>
      </c>
      <c r="M414" s="14" t="str">
        <f t="shared" si="73"/>
        <v>IGUAL</v>
      </c>
      <c r="N414" s="19" t="s">
        <v>2</v>
      </c>
      <c r="O414" s="19" t="s">
        <v>3</v>
      </c>
      <c r="P414" s="19" t="s">
        <v>4</v>
      </c>
      <c r="Q414" s="19" t="s">
        <v>5</v>
      </c>
      <c r="R414"/>
      <c r="S414"/>
      <c r="T414" s="14">
        <f t="shared" si="74"/>
        <v>644.49</v>
      </c>
      <c r="U414" s="23"/>
    </row>
    <row r="415" spans="1:21" s="14" customFormat="1" ht="10.5" customHeight="1" x14ac:dyDescent="0.25">
      <c r="A415" s="152"/>
      <c r="B415" s="24" t="s">
        <v>407</v>
      </c>
      <c r="C415" s="64"/>
      <c r="D415" s="16" t="s">
        <v>171</v>
      </c>
      <c r="E415" s="62"/>
      <c r="F415" s="64"/>
      <c r="G415" s="16">
        <v>134</v>
      </c>
      <c r="H415" s="62"/>
      <c r="I415" s="93"/>
      <c r="J415" s="17" t="s">
        <v>171</v>
      </c>
      <c r="K415" s="18"/>
      <c r="L415" s="157" t="s">
        <v>145</v>
      </c>
      <c r="M415" s="14" t="str">
        <f t="shared" si="73"/>
        <v>DISMINUYE</v>
      </c>
      <c r="N415" s="19" t="s">
        <v>2</v>
      </c>
      <c r="O415" s="19" t="s">
        <v>3</v>
      </c>
      <c r="P415" s="19" t="s">
        <v>4</v>
      </c>
      <c r="Q415" s="19" t="s">
        <v>5</v>
      </c>
      <c r="R415"/>
      <c r="S415"/>
      <c r="T415" s="14">
        <f t="shared" si="74"/>
        <v>8224.92</v>
      </c>
      <c r="U415" s="23"/>
    </row>
    <row r="416" spans="1:21" s="14" customFormat="1" ht="10.5" customHeight="1" x14ac:dyDescent="0.25">
      <c r="A416" s="152"/>
      <c r="B416" s="24" t="s">
        <v>467</v>
      </c>
      <c r="C416" s="64"/>
      <c r="D416" s="16" t="s">
        <v>171</v>
      </c>
      <c r="E416" s="62"/>
      <c r="F416" s="64"/>
      <c r="G416" s="16">
        <v>150</v>
      </c>
      <c r="H416" s="62"/>
      <c r="I416" s="93">
        <f t="shared" si="71"/>
        <v>0</v>
      </c>
      <c r="J416" s="17" t="s">
        <v>5</v>
      </c>
      <c r="K416" s="18"/>
      <c r="L416" s="157" t="s">
        <v>145</v>
      </c>
      <c r="M416" s="14" t="str">
        <f t="shared" si="73"/>
        <v>DISMINUYE</v>
      </c>
      <c r="N416" s="19" t="s">
        <v>2</v>
      </c>
      <c r="O416" s="19" t="s">
        <v>3</v>
      </c>
      <c r="P416" s="19" t="s">
        <v>4</v>
      </c>
      <c r="Q416" s="19" t="s">
        <v>5</v>
      </c>
      <c r="R416"/>
      <c r="S416"/>
      <c r="T416" s="14">
        <f t="shared" si="74"/>
        <v>9207</v>
      </c>
      <c r="U416" s="23"/>
    </row>
    <row r="417" spans="1:23" customFormat="1" ht="10.5" customHeight="1" x14ac:dyDescent="0.25">
      <c r="A417" s="152">
        <v>1</v>
      </c>
      <c r="B417" s="131" t="s">
        <v>79</v>
      </c>
      <c r="C417" s="136"/>
      <c r="D417" s="39"/>
      <c r="E417" s="133"/>
      <c r="F417" s="136"/>
      <c r="G417" s="39"/>
      <c r="H417" s="133"/>
      <c r="I417" s="137"/>
      <c r="J417" s="40"/>
      <c r="K417" s="41"/>
      <c r="L417" s="157"/>
      <c r="U417" s="23"/>
    </row>
    <row r="418" spans="1:23" customFormat="1" ht="10.5" customHeight="1" thickBot="1" x14ac:dyDescent="0.3">
      <c r="A418" s="152">
        <v>1</v>
      </c>
      <c r="B418" s="57" t="s">
        <v>130</v>
      </c>
      <c r="C418" s="82" t="s">
        <v>131</v>
      </c>
      <c r="D418" s="46"/>
      <c r="E418" s="73"/>
      <c r="F418" s="82" t="s">
        <v>131</v>
      </c>
      <c r="G418" s="46"/>
      <c r="H418" s="73"/>
      <c r="I418" s="95"/>
      <c r="J418" s="47" t="str">
        <f>M418</f>
        <v>IGUAL</v>
      </c>
      <c r="K418" s="31"/>
      <c r="L418" s="157" t="s">
        <v>144</v>
      </c>
      <c r="M418" s="14" t="str">
        <f>IF(C418=R418,Q418,IF(F418=C418,N418,IF(F418&gt;C418,O418,IF(F418&lt;C418,P418,Q418))))</f>
        <v>IGUAL</v>
      </c>
      <c r="N418" s="19" t="s">
        <v>2</v>
      </c>
      <c r="O418" s="19" t="s">
        <v>3</v>
      </c>
      <c r="P418" s="19" t="s">
        <v>4</v>
      </c>
      <c r="Q418" s="19" t="s">
        <v>5</v>
      </c>
      <c r="U418" s="23"/>
    </row>
    <row r="419" spans="1:23" s="29" customFormat="1" ht="10.5" customHeight="1" thickBot="1" x14ac:dyDescent="0.25">
      <c r="A419" s="152">
        <v>1</v>
      </c>
      <c r="B419" s="42" t="s">
        <v>10</v>
      </c>
      <c r="C419" s="83"/>
      <c r="D419" s="50"/>
      <c r="E419" s="84"/>
      <c r="F419" s="83"/>
      <c r="G419" s="50"/>
      <c r="H419" s="84"/>
      <c r="I419" s="44"/>
      <c r="J419" s="44"/>
      <c r="K419" s="49"/>
      <c r="L419" s="157"/>
      <c r="U419" s="23"/>
    </row>
    <row r="420" spans="1:23" s="14" customFormat="1" ht="10.5" customHeight="1" x14ac:dyDescent="0.2">
      <c r="A420" s="152">
        <v>1</v>
      </c>
      <c r="B420" s="100" t="s">
        <v>81</v>
      </c>
      <c r="C420" s="138"/>
      <c r="D420" s="139"/>
      <c r="E420" s="103"/>
      <c r="F420" s="138"/>
      <c r="G420" s="139"/>
      <c r="H420" s="103"/>
      <c r="I420" s="124"/>
      <c r="J420" s="125"/>
      <c r="K420" s="106"/>
      <c r="L420" s="157"/>
      <c r="U420" s="23"/>
    </row>
    <row r="421" spans="1:23" s="14" customFormat="1" ht="10.5" customHeight="1" x14ac:dyDescent="0.2">
      <c r="A421" s="152">
        <v>1</v>
      </c>
      <c r="B421" s="27" t="s">
        <v>37</v>
      </c>
      <c r="C421" s="64"/>
      <c r="D421" s="22">
        <v>0.65</v>
      </c>
      <c r="E421" s="62"/>
      <c r="F421" s="64"/>
      <c r="G421" s="22">
        <v>0.65</v>
      </c>
      <c r="H421" s="62"/>
      <c r="I421" s="93">
        <f>IF(E421=R421,0,(+H421-E421)/+E421)</f>
        <v>0</v>
      </c>
      <c r="J421" s="17" t="str">
        <f>M421</f>
        <v>IGUAL</v>
      </c>
      <c r="K421" s="18"/>
      <c r="L421" s="157" t="s">
        <v>145</v>
      </c>
      <c r="M421" s="14" t="str">
        <f t="shared" ref="M421" si="75">IF(D421=R421,Q421,IF(G421=D421,N421,IF(G421&gt;D421,O421,IF(G421&lt;D421,P421,Q421))))</f>
        <v>IGUAL</v>
      </c>
      <c r="N421" s="19" t="s">
        <v>2</v>
      </c>
      <c r="O421" s="19" t="s">
        <v>3</v>
      </c>
      <c r="P421" s="19" t="s">
        <v>4</v>
      </c>
      <c r="Q421" s="19" t="s">
        <v>5</v>
      </c>
      <c r="U421" s="23"/>
    </row>
    <row r="422" spans="1:23" s="14" customFormat="1" ht="10.5" customHeight="1" x14ac:dyDescent="0.25">
      <c r="A422" s="152">
        <v>1</v>
      </c>
      <c r="B422" s="107" t="s">
        <v>94</v>
      </c>
      <c r="C422" s="120"/>
      <c r="D422" s="109"/>
      <c r="E422" s="110"/>
      <c r="F422" s="120"/>
      <c r="G422" s="109"/>
      <c r="H422" s="110"/>
      <c r="I422" s="111"/>
      <c r="J422" s="112"/>
      <c r="K422" s="119"/>
      <c r="L422" s="157"/>
      <c r="M422"/>
      <c r="N422"/>
      <c r="O422"/>
      <c r="P422"/>
      <c r="Q422"/>
      <c r="R422"/>
      <c r="S422"/>
      <c r="T422"/>
      <c r="U422" s="23"/>
      <c r="V422"/>
      <c r="W422"/>
    </row>
    <row r="423" spans="1:23" s="14" customFormat="1" ht="10.5" customHeight="1" thickBot="1" x14ac:dyDescent="0.3">
      <c r="A423" s="152">
        <v>1</v>
      </c>
      <c r="B423" s="57" t="s">
        <v>6</v>
      </c>
      <c r="C423" s="85"/>
      <c r="D423" s="46"/>
      <c r="E423" s="73"/>
      <c r="F423" s="85"/>
      <c r="G423" s="46"/>
      <c r="H423" s="73"/>
      <c r="I423" s="97"/>
      <c r="J423" s="51"/>
      <c r="K423" s="31"/>
      <c r="L423" s="157"/>
      <c r="M423"/>
      <c r="N423"/>
      <c r="O423"/>
      <c r="P423"/>
      <c r="Q423"/>
      <c r="R423"/>
      <c r="S423"/>
      <c r="T423"/>
      <c r="U423" s="23"/>
      <c r="V423"/>
      <c r="W423"/>
    </row>
    <row r="424" spans="1:23" s="14" customFormat="1" ht="10.5" customHeight="1" thickBot="1" x14ac:dyDescent="0.25">
      <c r="A424" s="152">
        <v>1</v>
      </c>
      <c r="B424" s="42" t="s">
        <v>82</v>
      </c>
      <c r="C424" s="59"/>
      <c r="D424" s="48"/>
      <c r="E424" s="74"/>
      <c r="F424" s="59"/>
      <c r="G424" s="48"/>
      <c r="H424" s="74"/>
      <c r="I424" s="44"/>
      <c r="J424" s="44"/>
      <c r="K424" s="49"/>
      <c r="L424" s="157"/>
      <c r="U424" s="23"/>
    </row>
    <row r="425" spans="1:23" s="14" customFormat="1" ht="10.5" customHeight="1" x14ac:dyDescent="0.2">
      <c r="A425" s="152">
        <v>1</v>
      </c>
      <c r="B425" s="100" t="s">
        <v>83</v>
      </c>
      <c r="C425" s="138"/>
      <c r="D425" s="123"/>
      <c r="E425" s="103"/>
      <c r="F425" s="138"/>
      <c r="G425" s="123"/>
      <c r="H425" s="103"/>
      <c r="I425" s="124"/>
      <c r="J425" s="125"/>
      <c r="K425" s="106"/>
      <c r="L425" s="157"/>
      <c r="U425" s="23"/>
    </row>
    <row r="426" spans="1:23" s="14" customFormat="1" ht="10.5" customHeight="1" x14ac:dyDescent="0.25">
      <c r="A426" s="152">
        <v>1</v>
      </c>
      <c r="B426" s="24" t="s">
        <v>408</v>
      </c>
      <c r="C426" s="71" t="s">
        <v>139</v>
      </c>
      <c r="D426" s="16">
        <v>10</v>
      </c>
      <c r="E426" s="62"/>
      <c r="F426" s="71" t="s">
        <v>139</v>
      </c>
      <c r="G426" s="16">
        <v>10</v>
      </c>
      <c r="H426" s="62"/>
      <c r="I426" s="93">
        <f>IF(D426=R426,0,(+G426-D426)/+D426)</f>
        <v>0</v>
      </c>
      <c r="J426" s="17" t="str">
        <f t="shared" ref="J426:J481" si="76">M426</f>
        <v>IGUAL</v>
      </c>
      <c r="K426" s="18"/>
      <c r="L426" s="157" t="s">
        <v>145</v>
      </c>
      <c r="M426" s="14" t="str">
        <f>IF(D426=R426,Q426,IF(G426=D426,N426,IF(G426&gt;D426,O426,IF(G426&lt;D426,P426,Q426))))</f>
        <v>IGUAL</v>
      </c>
      <c r="N426" s="19" t="s">
        <v>2</v>
      </c>
      <c r="O426" s="19" t="s">
        <v>3</v>
      </c>
      <c r="P426" s="19" t="s">
        <v>4</v>
      </c>
      <c r="Q426" s="19" t="s">
        <v>5</v>
      </c>
      <c r="R426"/>
      <c r="S426"/>
      <c r="T426" s="14">
        <f>+G426*61.38</f>
        <v>613.80000000000007</v>
      </c>
      <c r="U426" s="23"/>
    </row>
    <row r="427" spans="1:23" s="14" customFormat="1" ht="10.5" customHeight="1" x14ac:dyDescent="0.25">
      <c r="A427" s="152"/>
      <c r="B427" s="24" t="s">
        <v>409</v>
      </c>
      <c r="C427" s="71" t="s">
        <v>139</v>
      </c>
      <c r="D427" s="16">
        <v>18</v>
      </c>
      <c r="E427" s="62"/>
      <c r="F427" s="71" t="s">
        <v>139</v>
      </c>
      <c r="G427" s="16">
        <v>18</v>
      </c>
      <c r="H427" s="62"/>
      <c r="I427" s="93">
        <f t="shared" ref="I427:I481" si="77">IF(D427=R427,0,(+G427-D427)/+D427)</f>
        <v>0</v>
      </c>
      <c r="J427" s="17" t="str">
        <f t="shared" si="76"/>
        <v>IGUAL</v>
      </c>
      <c r="K427" s="18"/>
      <c r="L427" s="157" t="s">
        <v>145</v>
      </c>
      <c r="M427" s="14" t="str">
        <f t="shared" ref="M427:M479" si="78">IF(D427=R427,Q427,IF(G427=D427,N427,IF(G427&gt;D427,O427,IF(G427&lt;D427,P427,Q427))))</f>
        <v>IGUAL</v>
      </c>
      <c r="N427" s="19" t="s">
        <v>2</v>
      </c>
      <c r="O427" s="19" t="s">
        <v>3</v>
      </c>
      <c r="P427" s="19" t="s">
        <v>4</v>
      </c>
      <c r="Q427" s="19" t="s">
        <v>5</v>
      </c>
      <c r="R427"/>
      <c r="S427"/>
      <c r="T427" s="14">
        <f t="shared" ref="T427:T482" si="79">+G427*61.38</f>
        <v>1104.8400000000001</v>
      </c>
      <c r="U427" s="23"/>
    </row>
    <row r="428" spans="1:23" s="14" customFormat="1" ht="10.5" customHeight="1" x14ac:dyDescent="0.25">
      <c r="A428" s="152"/>
      <c r="B428" s="24" t="s">
        <v>410</v>
      </c>
      <c r="C428" s="71" t="s">
        <v>139</v>
      </c>
      <c r="D428" s="16">
        <v>4</v>
      </c>
      <c r="E428" s="62"/>
      <c r="F428" s="71" t="s">
        <v>139</v>
      </c>
      <c r="G428" s="16">
        <v>4</v>
      </c>
      <c r="H428" s="62"/>
      <c r="I428" s="93">
        <f t="shared" si="77"/>
        <v>0</v>
      </c>
      <c r="J428" s="17" t="str">
        <f t="shared" si="76"/>
        <v>IGUAL</v>
      </c>
      <c r="K428" s="18"/>
      <c r="L428" s="157" t="s">
        <v>145</v>
      </c>
      <c r="M428" s="14" t="str">
        <f t="shared" si="78"/>
        <v>IGUAL</v>
      </c>
      <c r="N428" s="19" t="s">
        <v>2</v>
      </c>
      <c r="O428" s="19" t="s">
        <v>3</v>
      </c>
      <c r="P428" s="19" t="s">
        <v>4</v>
      </c>
      <c r="Q428" s="19" t="s">
        <v>5</v>
      </c>
      <c r="R428"/>
      <c r="S428"/>
      <c r="T428" s="14">
        <f t="shared" si="79"/>
        <v>245.52</v>
      </c>
      <c r="U428" s="23"/>
    </row>
    <row r="429" spans="1:23" s="14" customFormat="1" ht="10.5" customHeight="1" x14ac:dyDescent="0.25">
      <c r="A429" s="152"/>
      <c r="B429" s="24" t="s">
        <v>411</v>
      </c>
      <c r="C429" s="71" t="s">
        <v>139</v>
      </c>
      <c r="D429" s="16">
        <v>5</v>
      </c>
      <c r="E429" s="62"/>
      <c r="F429" s="71" t="s">
        <v>139</v>
      </c>
      <c r="G429" s="16">
        <v>5</v>
      </c>
      <c r="H429" s="62"/>
      <c r="I429" s="93">
        <f t="shared" si="77"/>
        <v>0</v>
      </c>
      <c r="J429" s="17" t="str">
        <f t="shared" si="76"/>
        <v>IGUAL</v>
      </c>
      <c r="K429" s="18"/>
      <c r="L429" s="157" t="s">
        <v>145</v>
      </c>
      <c r="M429" s="14" t="str">
        <f t="shared" si="78"/>
        <v>IGUAL</v>
      </c>
      <c r="N429" s="19" t="s">
        <v>2</v>
      </c>
      <c r="O429" s="19" t="s">
        <v>3</v>
      </c>
      <c r="P429" s="19" t="s">
        <v>4</v>
      </c>
      <c r="Q429" s="19" t="s">
        <v>5</v>
      </c>
      <c r="R429"/>
      <c r="S429"/>
      <c r="T429" s="14">
        <f t="shared" si="79"/>
        <v>306.90000000000003</v>
      </c>
      <c r="U429" s="23"/>
    </row>
    <row r="430" spans="1:23" s="14" customFormat="1" ht="10.5" customHeight="1" x14ac:dyDescent="0.25">
      <c r="A430" s="152"/>
      <c r="B430" s="24" t="s">
        <v>412</v>
      </c>
      <c r="C430" s="71" t="s">
        <v>139</v>
      </c>
      <c r="D430" s="16">
        <v>40</v>
      </c>
      <c r="E430" s="62"/>
      <c r="F430" s="71" t="s">
        <v>139</v>
      </c>
      <c r="G430" s="16">
        <v>40</v>
      </c>
      <c r="H430" s="62"/>
      <c r="I430" s="93">
        <f t="shared" si="77"/>
        <v>0</v>
      </c>
      <c r="J430" s="17" t="str">
        <f t="shared" si="76"/>
        <v>IGUAL</v>
      </c>
      <c r="K430" s="18"/>
      <c r="L430" s="157" t="s">
        <v>145</v>
      </c>
      <c r="M430" s="14" t="str">
        <f t="shared" si="78"/>
        <v>IGUAL</v>
      </c>
      <c r="N430" s="19" t="s">
        <v>2</v>
      </c>
      <c r="O430" s="19" t="s">
        <v>3</v>
      </c>
      <c r="P430" s="19" t="s">
        <v>4</v>
      </c>
      <c r="Q430" s="19" t="s">
        <v>5</v>
      </c>
      <c r="R430"/>
      <c r="S430"/>
      <c r="T430" s="14">
        <f t="shared" si="79"/>
        <v>2455.2000000000003</v>
      </c>
      <c r="U430" s="23"/>
    </row>
    <row r="431" spans="1:23" s="14" customFormat="1" ht="10.5" customHeight="1" x14ac:dyDescent="0.25">
      <c r="A431" s="152"/>
      <c r="B431" s="24" t="s">
        <v>413</v>
      </c>
      <c r="C431" s="71" t="s">
        <v>139</v>
      </c>
      <c r="D431" s="16">
        <v>5</v>
      </c>
      <c r="E431" s="62"/>
      <c r="F431" s="71" t="s">
        <v>139</v>
      </c>
      <c r="G431" s="16">
        <v>5</v>
      </c>
      <c r="H431" s="62"/>
      <c r="I431" s="93">
        <f t="shared" si="77"/>
        <v>0</v>
      </c>
      <c r="J431" s="17" t="str">
        <f t="shared" si="76"/>
        <v>IGUAL</v>
      </c>
      <c r="K431" s="18"/>
      <c r="L431" s="157" t="s">
        <v>145</v>
      </c>
      <c r="M431" s="14" t="str">
        <f t="shared" si="78"/>
        <v>IGUAL</v>
      </c>
      <c r="N431" s="19" t="s">
        <v>2</v>
      </c>
      <c r="O431" s="19" t="s">
        <v>3</v>
      </c>
      <c r="P431" s="19" t="s">
        <v>4</v>
      </c>
      <c r="Q431" s="19" t="s">
        <v>5</v>
      </c>
      <c r="R431"/>
      <c r="S431"/>
      <c r="T431" s="14">
        <f t="shared" si="79"/>
        <v>306.90000000000003</v>
      </c>
      <c r="U431" s="23"/>
    </row>
    <row r="432" spans="1:23" s="14" customFormat="1" ht="10.5" customHeight="1" x14ac:dyDescent="0.25">
      <c r="A432" s="152"/>
      <c r="B432" s="24" t="s">
        <v>414</v>
      </c>
      <c r="C432" s="71" t="s">
        <v>139</v>
      </c>
      <c r="D432" s="16">
        <v>7</v>
      </c>
      <c r="E432" s="62"/>
      <c r="F432" s="71" t="s">
        <v>139</v>
      </c>
      <c r="G432" s="16">
        <v>7</v>
      </c>
      <c r="H432" s="62"/>
      <c r="I432" s="93">
        <f t="shared" si="77"/>
        <v>0</v>
      </c>
      <c r="J432" s="17" t="str">
        <f t="shared" si="76"/>
        <v>IGUAL</v>
      </c>
      <c r="K432" s="18"/>
      <c r="L432" s="157" t="s">
        <v>145</v>
      </c>
      <c r="M432" s="14" t="str">
        <f t="shared" si="78"/>
        <v>IGUAL</v>
      </c>
      <c r="N432" s="19" t="s">
        <v>2</v>
      </c>
      <c r="O432" s="19" t="s">
        <v>3</v>
      </c>
      <c r="P432" s="19" t="s">
        <v>4</v>
      </c>
      <c r="Q432" s="19" t="s">
        <v>5</v>
      </c>
      <c r="R432"/>
      <c r="S432"/>
      <c r="T432" s="14">
        <f t="shared" si="79"/>
        <v>429.66</v>
      </c>
      <c r="U432" s="23"/>
    </row>
    <row r="433" spans="1:21" s="14" customFormat="1" ht="10.5" customHeight="1" x14ac:dyDescent="0.25">
      <c r="A433" s="152"/>
      <c r="B433" s="24" t="s">
        <v>415</v>
      </c>
      <c r="C433" s="71" t="s">
        <v>139</v>
      </c>
      <c r="D433" s="16">
        <v>7</v>
      </c>
      <c r="E433" s="62"/>
      <c r="F433" s="71" t="s">
        <v>139</v>
      </c>
      <c r="G433" s="16">
        <v>7</v>
      </c>
      <c r="H433" s="62"/>
      <c r="I433" s="93">
        <f t="shared" si="77"/>
        <v>0</v>
      </c>
      <c r="J433" s="17" t="str">
        <f t="shared" si="76"/>
        <v>IGUAL</v>
      </c>
      <c r="K433" s="18"/>
      <c r="L433" s="157" t="s">
        <v>145</v>
      </c>
      <c r="M433" s="14" t="str">
        <f t="shared" si="78"/>
        <v>IGUAL</v>
      </c>
      <c r="N433" s="19" t="s">
        <v>2</v>
      </c>
      <c r="O433" s="19" t="s">
        <v>3</v>
      </c>
      <c r="P433" s="19" t="s">
        <v>4</v>
      </c>
      <c r="Q433" s="19" t="s">
        <v>5</v>
      </c>
      <c r="R433"/>
      <c r="S433"/>
      <c r="T433" s="14">
        <f t="shared" si="79"/>
        <v>429.66</v>
      </c>
      <c r="U433" s="23"/>
    </row>
    <row r="434" spans="1:21" s="14" customFormat="1" ht="10.5" customHeight="1" x14ac:dyDescent="0.25">
      <c r="A434" s="152"/>
      <c r="B434" s="24" t="s">
        <v>416</v>
      </c>
      <c r="C434" s="71" t="s">
        <v>139</v>
      </c>
      <c r="D434" s="16">
        <v>5</v>
      </c>
      <c r="E434" s="62"/>
      <c r="F434" s="71" t="s">
        <v>139</v>
      </c>
      <c r="G434" s="16">
        <v>5</v>
      </c>
      <c r="H434" s="62"/>
      <c r="I434" s="93">
        <f t="shared" si="77"/>
        <v>0</v>
      </c>
      <c r="J434" s="17" t="str">
        <f t="shared" si="76"/>
        <v>IGUAL</v>
      </c>
      <c r="K434" s="18"/>
      <c r="L434" s="157" t="s">
        <v>145</v>
      </c>
      <c r="M434" s="14" t="str">
        <f t="shared" si="78"/>
        <v>IGUAL</v>
      </c>
      <c r="N434" s="19" t="s">
        <v>2</v>
      </c>
      <c r="O434" s="19" t="s">
        <v>3</v>
      </c>
      <c r="P434" s="19" t="s">
        <v>4</v>
      </c>
      <c r="Q434" s="19" t="s">
        <v>5</v>
      </c>
      <c r="R434"/>
      <c r="S434"/>
      <c r="T434" s="14">
        <f t="shared" si="79"/>
        <v>306.90000000000003</v>
      </c>
      <c r="U434" s="23"/>
    </row>
    <row r="435" spans="1:21" s="14" customFormat="1" ht="10.5" customHeight="1" x14ac:dyDescent="0.25">
      <c r="A435" s="152"/>
      <c r="B435" s="24" t="s">
        <v>417</v>
      </c>
      <c r="C435" s="71" t="s">
        <v>139</v>
      </c>
      <c r="D435" s="16">
        <v>5</v>
      </c>
      <c r="E435" s="62"/>
      <c r="F435" s="71" t="s">
        <v>139</v>
      </c>
      <c r="G435" s="16">
        <v>5</v>
      </c>
      <c r="H435" s="62"/>
      <c r="I435" s="93">
        <f t="shared" si="77"/>
        <v>0</v>
      </c>
      <c r="J435" s="17" t="str">
        <f t="shared" si="76"/>
        <v>IGUAL</v>
      </c>
      <c r="K435" s="18"/>
      <c r="L435" s="157" t="s">
        <v>145</v>
      </c>
      <c r="M435" s="14" t="str">
        <f t="shared" si="78"/>
        <v>IGUAL</v>
      </c>
      <c r="N435" s="19" t="s">
        <v>2</v>
      </c>
      <c r="O435" s="19" t="s">
        <v>3</v>
      </c>
      <c r="P435" s="19" t="s">
        <v>4</v>
      </c>
      <c r="Q435" s="19" t="s">
        <v>5</v>
      </c>
      <c r="R435"/>
      <c r="S435"/>
      <c r="T435" s="14">
        <f t="shared" si="79"/>
        <v>306.90000000000003</v>
      </c>
      <c r="U435" s="23"/>
    </row>
    <row r="436" spans="1:21" s="14" customFormat="1" ht="10.5" customHeight="1" x14ac:dyDescent="0.25">
      <c r="A436" s="152"/>
      <c r="B436" s="24" t="s">
        <v>418</v>
      </c>
      <c r="C436" s="71" t="s">
        <v>139</v>
      </c>
      <c r="D436" s="16">
        <v>5</v>
      </c>
      <c r="E436" s="62"/>
      <c r="F436" s="71" t="s">
        <v>139</v>
      </c>
      <c r="G436" s="16">
        <v>5</v>
      </c>
      <c r="H436" s="62"/>
      <c r="I436" s="93">
        <f t="shared" si="77"/>
        <v>0</v>
      </c>
      <c r="J436" s="17" t="str">
        <f t="shared" si="76"/>
        <v>IGUAL</v>
      </c>
      <c r="K436" s="18"/>
      <c r="L436" s="157" t="s">
        <v>145</v>
      </c>
      <c r="M436" s="14" t="str">
        <f t="shared" si="78"/>
        <v>IGUAL</v>
      </c>
      <c r="N436" s="19" t="s">
        <v>2</v>
      </c>
      <c r="O436" s="19" t="s">
        <v>3</v>
      </c>
      <c r="P436" s="19" t="s">
        <v>4</v>
      </c>
      <c r="Q436" s="19" t="s">
        <v>5</v>
      </c>
      <c r="R436"/>
      <c r="S436"/>
      <c r="T436" s="14">
        <f t="shared" si="79"/>
        <v>306.90000000000003</v>
      </c>
      <c r="U436" s="23"/>
    </row>
    <row r="437" spans="1:21" s="14" customFormat="1" ht="10.5" customHeight="1" x14ac:dyDescent="0.25">
      <c r="A437" s="152"/>
      <c r="B437" s="24" t="s">
        <v>419</v>
      </c>
      <c r="C437" s="71" t="s">
        <v>139</v>
      </c>
      <c r="D437" s="16">
        <v>7</v>
      </c>
      <c r="E437" s="62"/>
      <c r="F437" s="71" t="s">
        <v>139</v>
      </c>
      <c r="G437" s="16">
        <v>7</v>
      </c>
      <c r="H437" s="62"/>
      <c r="I437" s="93">
        <f t="shared" si="77"/>
        <v>0</v>
      </c>
      <c r="J437" s="17" t="str">
        <f t="shared" si="76"/>
        <v>IGUAL</v>
      </c>
      <c r="K437" s="18"/>
      <c r="L437" s="157" t="s">
        <v>145</v>
      </c>
      <c r="M437" s="14" t="str">
        <f t="shared" si="78"/>
        <v>IGUAL</v>
      </c>
      <c r="N437" s="19" t="s">
        <v>2</v>
      </c>
      <c r="O437" s="19" t="s">
        <v>3</v>
      </c>
      <c r="P437" s="19" t="s">
        <v>4</v>
      </c>
      <c r="Q437" s="19" t="s">
        <v>5</v>
      </c>
      <c r="R437"/>
      <c r="S437"/>
      <c r="T437" s="14">
        <f t="shared" si="79"/>
        <v>429.66</v>
      </c>
      <c r="U437" s="23"/>
    </row>
    <row r="438" spans="1:21" s="14" customFormat="1" ht="10.5" customHeight="1" x14ac:dyDescent="0.25">
      <c r="A438" s="152"/>
      <c r="B438" s="24" t="s">
        <v>420</v>
      </c>
      <c r="C438" s="71" t="s">
        <v>139</v>
      </c>
      <c r="D438" s="16">
        <v>3</v>
      </c>
      <c r="E438" s="62"/>
      <c r="F438" s="71" t="s">
        <v>139</v>
      </c>
      <c r="G438" s="16">
        <v>3</v>
      </c>
      <c r="H438" s="62"/>
      <c r="I438" s="93">
        <f t="shared" si="77"/>
        <v>0</v>
      </c>
      <c r="J438" s="17" t="str">
        <f t="shared" si="76"/>
        <v>IGUAL</v>
      </c>
      <c r="K438" s="18"/>
      <c r="L438" s="157" t="s">
        <v>145</v>
      </c>
      <c r="M438" s="14" t="str">
        <f t="shared" si="78"/>
        <v>IGUAL</v>
      </c>
      <c r="N438" s="19" t="s">
        <v>2</v>
      </c>
      <c r="O438" s="19" t="s">
        <v>3</v>
      </c>
      <c r="P438" s="19" t="s">
        <v>4</v>
      </c>
      <c r="Q438" s="19" t="s">
        <v>5</v>
      </c>
      <c r="R438"/>
      <c r="S438"/>
      <c r="T438" s="14">
        <f t="shared" si="79"/>
        <v>184.14000000000001</v>
      </c>
      <c r="U438" s="23"/>
    </row>
    <row r="439" spans="1:21" s="14" customFormat="1" ht="10.5" customHeight="1" x14ac:dyDescent="0.25">
      <c r="A439" s="152"/>
      <c r="B439" s="24" t="s">
        <v>421</v>
      </c>
      <c r="C439" s="71" t="s">
        <v>139</v>
      </c>
      <c r="D439" s="16">
        <v>7</v>
      </c>
      <c r="E439" s="62"/>
      <c r="F439" s="71" t="s">
        <v>139</v>
      </c>
      <c r="G439" s="16">
        <v>7</v>
      </c>
      <c r="H439" s="62"/>
      <c r="I439" s="93">
        <f t="shared" si="77"/>
        <v>0</v>
      </c>
      <c r="J439" s="17" t="str">
        <f t="shared" si="76"/>
        <v>IGUAL</v>
      </c>
      <c r="K439" s="18"/>
      <c r="L439" s="157" t="s">
        <v>145</v>
      </c>
      <c r="M439" s="14" t="str">
        <f t="shared" si="78"/>
        <v>IGUAL</v>
      </c>
      <c r="N439" s="19" t="s">
        <v>2</v>
      </c>
      <c r="O439" s="19" t="s">
        <v>3</v>
      </c>
      <c r="P439" s="19" t="s">
        <v>4</v>
      </c>
      <c r="Q439" s="19" t="s">
        <v>5</v>
      </c>
      <c r="R439"/>
      <c r="S439"/>
      <c r="T439" s="14">
        <f t="shared" si="79"/>
        <v>429.66</v>
      </c>
      <c r="U439" s="23"/>
    </row>
    <row r="440" spans="1:21" s="14" customFormat="1" ht="10.5" customHeight="1" x14ac:dyDescent="0.25">
      <c r="A440" s="152"/>
      <c r="B440" s="24" t="s">
        <v>422</v>
      </c>
      <c r="C440" s="71" t="s">
        <v>139</v>
      </c>
      <c r="D440" s="16">
        <v>5</v>
      </c>
      <c r="E440" s="62"/>
      <c r="F440" s="71" t="s">
        <v>139</v>
      </c>
      <c r="G440" s="16">
        <v>5</v>
      </c>
      <c r="H440" s="62"/>
      <c r="I440" s="93">
        <f t="shared" si="77"/>
        <v>0</v>
      </c>
      <c r="J440" s="17" t="str">
        <f t="shared" si="76"/>
        <v>IGUAL</v>
      </c>
      <c r="K440" s="18"/>
      <c r="L440" s="157" t="s">
        <v>145</v>
      </c>
      <c r="M440" s="14" t="str">
        <f t="shared" si="78"/>
        <v>IGUAL</v>
      </c>
      <c r="N440" s="19" t="s">
        <v>2</v>
      </c>
      <c r="O440" s="19" t="s">
        <v>3</v>
      </c>
      <c r="P440" s="19" t="s">
        <v>4</v>
      </c>
      <c r="Q440" s="19" t="s">
        <v>5</v>
      </c>
      <c r="R440"/>
      <c r="S440"/>
      <c r="T440" s="14">
        <f t="shared" si="79"/>
        <v>306.90000000000003</v>
      </c>
      <c r="U440" s="23"/>
    </row>
    <row r="441" spans="1:21" s="14" customFormat="1" ht="10.5" customHeight="1" x14ac:dyDescent="0.25">
      <c r="A441" s="152"/>
      <c r="B441" s="24" t="s">
        <v>423</v>
      </c>
      <c r="C441" s="71" t="s">
        <v>139</v>
      </c>
      <c r="D441" s="16">
        <v>5</v>
      </c>
      <c r="E441" s="62"/>
      <c r="F441" s="71" t="s">
        <v>139</v>
      </c>
      <c r="G441" s="16">
        <v>5</v>
      </c>
      <c r="H441" s="62"/>
      <c r="I441" s="93">
        <f t="shared" si="77"/>
        <v>0</v>
      </c>
      <c r="J441" s="17" t="str">
        <f t="shared" si="76"/>
        <v>IGUAL</v>
      </c>
      <c r="K441" s="18"/>
      <c r="L441" s="157" t="s">
        <v>145</v>
      </c>
      <c r="M441" s="14" t="str">
        <f t="shared" si="78"/>
        <v>IGUAL</v>
      </c>
      <c r="N441" s="19" t="s">
        <v>2</v>
      </c>
      <c r="O441" s="19" t="s">
        <v>3</v>
      </c>
      <c r="P441" s="19" t="s">
        <v>4</v>
      </c>
      <c r="Q441" s="19" t="s">
        <v>5</v>
      </c>
      <c r="R441"/>
      <c r="S441"/>
      <c r="T441" s="14">
        <f t="shared" si="79"/>
        <v>306.90000000000003</v>
      </c>
      <c r="U441" s="23"/>
    </row>
    <row r="442" spans="1:21" s="14" customFormat="1" ht="10.5" customHeight="1" x14ac:dyDescent="0.25">
      <c r="A442" s="152"/>
      <c r="B442" s="24" t="s">
        <v>424</v>
      </c>
      <c r="C442" s="71" t="s">
        <v>139</v>
      </c>
      <c r="D442" s="16">
        <v>5.25</v>
      </c>
      <c r="E442" s="62"/>
      <c r="F442" s="71" t="s">
        <v>139</v>
      </c>
      <c r="G442" s="16">
        <v>5.25</v>
      </c>
      <c r="H442" s="62"/>
      <c r="I442" s="93">
        <f t="shared" si="77"/>
        <v>0</v>
      </c>
      <c r="J442" s="17" t="str">
        <f t="shared" si="76"/>
        <v>IGUAL</v>
      </c>
      <c r="K442" s="18"/>
      <c r="L442" s="157" t="s">
        <v>145</v>
      </c>
      <c r="M442" s="14" t="str">
        <f t="shared" si="78"/>
        <v>IGUAL</v>
      </c>
      <c r="N442" s="19" t="s">
        <v>2</v>
      </c>
      <c r="O442" s="19" t="s">
        <v>3</v>
      </c>
      <c r="P442" s="19" t="s">
        <v>4</v>
      </c>
      <c r="Q442" s="19" t="s">
        <v>5</v>
      </c>
      <c r="R442"/>
      <c r="S442"/>
      <c r="T442" s="14">
        <f t="shared" si="79"/>
        <v>322.245</v>
      </c>
      <c r="U442" s="23"/>
    </row>
    <row r="443" spans="1:21" s="14" customFormat="1" ht="10.5" customHeight="1" x14ac:dyDescent="0.25">
      <c r="A443" s="152"/>
      <c r="B443" s="24" t="s">
        <v>425</v>
      </c>
      <c r="C443" s="71" t="s">
        <v>139</v>
      </c>
      <c r="D443" s="16">
        <v>10</v>
      </c>
      <c r="E443" s="62"/>
      <c r="F443" s="71" t="s">
        <v>139</v>
      </c>
      <c r="G443" s="16">
        <v>10</v>
      </c>
      <c r="H443" s="62"/>
      <c r="I443" s="93">
        <f t="shared" si="77"/>
        <v>0</v>
      </c>
      <c r="J443" s="17" t="str">
        <f t="shared" si="76"/>
        <v>IGUAL</v>
      </c>
      <c r="K443" s="18"/>
      <c r="L443" s="157" t="s">
        <v>145</v>
      </c>
      <c r="M443" s="14" t="str">
        <f t="shared" si="78"/>
        <v>IGUAL</v>
      </c>
      <c r="N443" s="19" t="s">
        <v>2</v>
      </c>
      <c r="O443" s="19" t="s">
        <v>3</v>
      </c>
      <c r="P443" s="19" t="s">
        <v>4</v>
      </c>
      <c r="Q443" s="19" t="s">
        <v>5</v>
      </c>
      <c r="R443"/>
      <c r="S443"/>
      <c r="T443" s="14">
        <f t="shared" si="79"/>
        <v>613.80000000000007</v>
      </c>
      <c r="U443" s="23"/>
    </row>
    <row r="444" spans="1:21" s="14" customFormat="1" ht="10.5" customHeight="1" x14ac:dyDescent="0.25">
      <c r="A444" s="152"/>
      <c r="B444" s="24" t="s">
        <v>426</v>
      </c>
      <c r="C444" s="71" t="s">
        <v>139</v>
      </c>
      <c r="D444" s="16">
        <v>10</v>
      </c>
      <c r="E444" s="62"/>
      <c r="F444" s="71" t="s">
        <v>139</v>
      </c>
      <c r="G444" s="16">
        <v>10</v>
      </c>
      <c r="H444" s="62"/>
      <c r="I444" s="93">
        <f t="shared" si="77"/>
        <v>0</v>
      </c>
      <c r="J444" s="17" t="str">
        <f t="shared" si="76"/>
        <v>IGUAL</v>
      </c>
      <c r="K444" s="18"/>
      <c r="L444" s="157" t="s">
        <v>145</v>
      </c>
      <c r="M444" s="14" t="str">
        <f t="shared" si="78"/>
        <v>IGUAL</v>
      </c>
      <c r="N444" s="19" t="s">
        <v>2</v>
      </c>
      <c r="O444" s="19" t="s">
        <v>3</v>
      </c>
      <c r="P444" s="19" t="s">
        <v>4</v>
      </c>
      <c r="Q444" s="19" t="s">
        <v>5</v>
      </c>
      <c r="R444"/>
      <c r="S444"/>
      <c r="T444" s="14">
        <f t="shared" si="79"/>
        <v>613.80000000000007</v>
      </c>
      <c r="U444" s="23"/>
    </row>
    <row r="445" spans="1:21" s="14" customFormat="1" ht="10.5" customHeight="1" x14ac:dyDescent="0.25">
      <c r="A445" s="152"/>
      <c r="B445" s="24" t="s">
        <v>427</v>
      </c>
      <c r="C445" s="71" t="s">
        <v>139</v>
      </c>
      <c r="D445" s="16">
        <v>20</v>
      </c>
      <c r="E445" s="62"/>
      <c r="F445" s="71" t="s">
        <v>139</v>
      </c>
      <c r="G445" s="16">
        <v>20</v>
      </c>
      <c r="H445" s="62"/>
      <c r="I445" s="93">
        <f t="shared" si="77"/>
        <v>0</v>
      </c>
      <c r="J445" s="17" t="str">
        <f t="shared" si="76"/>
        <v>IGUAL</v>
      </c>
      <c r="K445" s="18"/>
      <c r="L445" s="157" t="s">
        <v>145</v>
      </c>
      <c r="M445" s="14" t="str">
        <f t="shared" si="78"/>
        <v>IGUAL</v>
      </c>
      <c r="N445" s="19" t="s">
        <v>2</v>
      </c>
      <c r="O445" s="19" t="s">
        <v>3</v>
      </c>
      <c r="P445" s="19" t="s">
        <v>4</v>
      </c>
      <c r="Q445" s="19" t="s">
        <v>5</v>
      </c>
      <c r="R445"/>
      <c r="S445"/>
      <c r="T445" s="14">
        <f t="shared" si="79"/>
        <v>1227.6000000000001</v>
      </c>
      <c r="U445" s="23"/>
    </row>
    <row r="446" spans="1:21" s="14" customFormat="1" ht="10.5" customHeight="1" x14ac:dyDescent="0.25">
      <c r="A446" s="152"/>
      <c r="B446" s="24" t="s">
        <v>428</v>
      </c>
      <c r="C446" s="71" t="s">
        <v>139</v>
      </c>
      <c r="D446" s="16">
        <v>4</v>
      </c>
      <c r="E446" s="62"/>
      <c r="F446" s="71" t="s">
        <v>139</v>
      </c>
      <c r="G446" s="16">
        <v>4</v>
      </c>
      <c r="H446" s="62"/>
      <c r="I446" s="93">
        <f t="shared" si="77"/>
        <v>0</v>
      </c>
      <c r="J446" s="17" t="str">
        <f t="shared" si="76"/>
        <v>IGUAL</v>
      </c>
      <c r="K446" s="18"/>
      <c r="L446" s="157" t="s">
        <v>145</v>
      </c>
      <c r="M446" s="14" t="str">
        <f t="shared" si="78"/>
        <v>IGUAL</v>
      </c>
      <c r="N446" s="19" t="s">
        <v>2</v>
      </c>
      <c r="O446" s="19" t="s">
        <v>3</v>
      </c>
      <c r="P446" s="19" t="s">
        <v>4</v>
      </c>
      <c r="Q446" s="19" t="s">
        <v>5</v>
      </c>
      <c r="R446"/>
      <c r="S446"/>
      <c r="T446" s="14">
        <f t="shared" si="79"/>
        <v>245.52</v>
      </c>
      <c r="U446" s="23"/>
    </row>
    <row r="447" spans="1:21" s="14" customFormat="1" ht="10.5" customHeight="1" x14ac:dyDescent="0.25">
      <c r="A447" s="152"/>
      <c r="B447" s="24" t="s">
        <v>429</v>
      </c>
      <c r="C447" s="71" t="s">
        <v>139</v>
      </c>
      <c r="D447" s="16">
        <v>7</v>
      </c>
      <c r="E447" s="62"/>
      <c r="F447" s="71" t="s">
        <v>139</v>
      </c>
      <c r="G447" s="16">
        <v>7</v>
      </c>
      <c r="H447" s="62"/>
      <c r="I447" s="93">
        <f t="shared" si="77"/>
        <v>0</v>
      </c>
      <c r="J447" s="17" t="str">
        <f t="shared" si="76"/>
        <v>IGUAL</v>
      </c>
      <c r="K447" s="18"/>
      <c r="L447" s="157" t="s">
        <v>145</v>
      </c>
      <c r="M447" s="14" t="str">
        <f t="shared" si="78"/>
        <v>IGUAL</v>
      </c>
      <c r="N447" s="19" t="s">
        <v>2</v>
      </c>
      <c r="O447" s="19" t="s">
        <v>3</v>
      </c>
      <c r="P447" s="19" t="s">
        <v>4</v>
      </c>
      <c r="Q447" s="19" t="s">
        <v>5</v>
      </c>
      <c r="R447"/>
      <c r="S447"/>
      <c r="T447" s="14">
        <f t="shared" si="79"/>
        <v>429.66</v>
      </c>
      <c r="U447" s="23"/>
    </row>
    <row r="448" spans="1:21" s="14" customFormat="1" ht="10.5" customHeight="1" x14ac:dyDescent="0.25">
      <c r="A448" s="152"/>
      <c r="B448" s="24" t="s">
        <v>430</v>
      </c>
      <c r="C448" s="71" t="s">
        <v>139</v>
      </c>
      <c r="D448" s="16">
        <v>7</v>
      </c>
      <c r="E448" s="62"/>
      <c r="F448" s="71" t="s">
        <v>139</v>
      </c>
      <c r="G448" s="16">
        <v>7</v>
      </c>
      <c r="H448" s="62"/>
      <c r="I448" s="93">
        <f t="shared" si="77"/>
        <v>0</v>
      </c>
      <c r="J448" s="17" t="str">
        <f t="shared" si="76"/>
        <v>IGUAL</v>
      </c>
      <c r="K448" s="18"/>
      <c r="L448" s="157" t="s">
        <v>145</v>
      </c>
      <c r="M448" s="14" t="str">
        <f t="shared" si="78"/>
        <v>IGUAL</v>
      </c>
      <c r="N448" s="19" t="s">
        <v>2</v>
      </c>
      <c r="O448" s="19" t="s">
        <v>3</v>
      </c>
      <c r="P448" s="19" t="s">
        <v>4</v>
      </c>
      <c r="Q448" s="19" t="s">
        <v>5</v>
      </c>
      <c r="R448"/>
      <c r="S448"/>
      <c r="T448" s="14">
        <f t="shared" si="79"/>
        <v>429.66</v>
      </c>
      <c r="U448" s="23"/>
    </row>
    <row r="449" spans="1:21" s="14" customFormat="1" ht="10.5" customHeight="1" x14ac:dyDescent="0.25">
      <c r="A449" s="152"/>
      <c r="B449" s="24" t="s">
        <v>431</v>
      </c>
      <c r="C449" s="71" t="s">
        <v>139</v>
      </c>
      <c r="D449" s="16">
        <v>22</v>
      </c>
      <c r="E449" s="62"/>
      <c r="F449" s="71" t="s">
        <v>139</v>
      </c>
      <c r="G449" s="16">
        <v>22</v>
      </c>
      <c r="H449" s="62"/>
      <c r="I449" s="93">
        <f t="shared" si="77"/>
        <v>0</v>
      </c>
      <c r="J449" s="17" t="str">
        <f t="shared" si="76"/>
        <v>IGUAL</v>
      </c>
      <c r="K449" s="18"/>
      <c r="L449" s="157" t="s">
        <v>145</v>
      </c>
      <c r="M449" s="14" t="str">
        <f t="shared" si="78"/>
        <v>IGUAL</v>
      </c>
      <c r="N449" s="19" t="s">
        <v>2</v>
      </c>
      <c r="O449" s="19" t="s">
        <v>3</v>
      </c>
      <c r="P449" s="19" t="s">
        <v>4</v>
      </c>
      <c r="Q449" s="19" t="s">
        <v>5</v>
      </c>
      <c r="R449"/>
      <c r="S449"/>
      <c r="T449" s="14">
        <f t="shared" si="79"/>
        <v>1350.3600000000001</v>
      </c>
      <c r="U449" s="23"/>
    </row>
    <row r="450" spans="1:21" s="14" customFormat="1" ht="10.5" customHeight="1" x14ac:dyDescent="0.25">
      <c r="A450" s="152"/>
      <c r="B450" s="24" t="s">
        <v>432</v>
      </c>
      <c r="C450" s="71" t="s">
        <v>139</v>
      </c>
      <c r="D450" s="16">
        <v>3</v>
      </c>
      <c r="E450" s="62"/>
      <c r="F450" s="71" t="s">
        <v>139</v>
      </c>
      <c r="G450" s="16">
        <v>3</v>
      </c>
      <c r="H450" s="62"/>
      <c r="I450" s="93">
        <f t="shared" si="77"/>
        <v>0</v>
      </c>
      <c r="J450" s="17" t="str">
        <f t="shared" si="76"/>
        <v>IGUAL</v>
      </c>
      <c r="K450" s="18"/>
      <c r="L450" s="157" t="s">
        <v>145</v>
      </c>
      <c r="M450" s="14" t="str">
        <f t="shared" si="78"/>
        <v>IGUAL</v>
      </c>
      <c r="N450" s="19" t="s">
        <v>2</v>
      </c>
      <c r="O450" s="19" t="s">
        <v>3</v>
      </c>
      <c r="P450" s="19" t="s">
        <v>4</v>
      </c>
      <c r="Q450" s="19" t="s">
        <v>5</v>
      </c>
      <c r="R450"/>
      <c r="S450"/>
      <c r="T450" s="14">
        <f t="shared" si="79"/>
        <v>184.14000000000001</v>
      </c>
      <c r="U450" s="23"/>
    </row>
    <row r="451" spans="1:21" s="14" customFormat="1" ht="10.5" customHeight="1" x14ac:dyDescent="0.25">
      <c r="A451" s="152"/>
      <c r="B451" s="24" t="s">
        <v>433</v>
      </c>
      <c r="C451" s="71" t="s">
        <v>139</v>
      </c>
      <c r="D451" s="16">
        <v>13</v>
      </c>
      <c r="E451" s="62"/>
      <c r="F451" s="71" t="s">
        <v>139</v>
      </c>
      <c r="G451" s="16">
        <v>13</v>
      </c>
      <c r="H451" s="62"/>
      <c r="I451" s="93">
        <f t="shared" si="77"/>
        <v>0</v>
      </c>
      <c r="J451" s="17" t="str">
        <f t="shared" si="76"/>
        <v>IGUAL</v>
      </c>
      <c r="K451" s="18"/>
      <c r="L451" s="157" t="s">
        <v>145</v>
      </c>
      <c r="M451" s="14" t="str">
        <f t="shared" si="78"/>
        <v>IGUAL</v>
      </c>
      <c r="N451" s="19" t="s">
        <v>2</v>
      </c>
      <c r="O451" s="19" t="s">
        <v>3</v>
      </c>
      <c r="P451" s="19" t="s">
        <v>4</v>
      </c>
      <c r="Q451" s="19" t="s">
        <v>5</v>
      </c>
      <c r="R451"/>
      <c r="S451"/>
      <c r="T451" s="14">
        <f t="shared" si="79"/>
        <v>797.94</v>
      </c>
      <c r="U451" s="23"/>
    </row>
    <row r="452" spans="1:21" s="14" customFormat="1" ht="10.5" customHeight="1" x14ac:dyDescent="0.25">
      <c r="A452" s="152"/>
      <c r="B452" s="24" t="s">
        <v>434</v>
      </c>
      <c r="C452" s="71" t="s">
        <v>139</v>
      </c>
      <c r="D452" s="16">
        <v>10</v>
      </c>
      <c r="E452" s="62"/>
      <c r="F452" s="71" t="s">
        <v>139</v>
      </c>
      <c r="G452" s="16">
        <v>10</v>
      </c>
      <c r="H452" s="62"/>
      <c r="I452" s="93">
        <f t="shared" si="77"/>
        <v>0</v>
      </c>
      <c r="J452" s="17" t="str">
        <f t="shared" si="76"/>
        <v>IGUAL</v>
      </c>
      <c r="K452" s="18"/>
      <c r="L452" s="157" t="s">
        <v>145</v>
      </c>
      <c r="M452" s="14" t="str">
        <f t="shared" si="78"/>
        <v>IGUAL</v>
      </c>
      <c r="N452" s="19" t="s">
        <v>2</v>
      </c>
      <c r="O452" s="19" t="s">
        <v>3</v>
      </c>
      <c r="P452" s="19" t="s">
        <v>4</v>
      </c>
      <c r="Q452" s="19" t="s">
        <v>5</v>
      </c>
      <c r="R452"/>
      <c r="S452"/>
      <c r="T452" s="14">
        <f t="shared" si="79"/>
        <v>613.80000000000007</v>
      </c>
      <c r="U452" s="23"/>
    </row>
    <row r="453" spans="1:21" s="14" customFormat="1" ht="10.5" customHeight="1" x14ac:dyDescent="0.25">
      <c r="A453" s="152"/>
      <c r="B453" s="24" t="s">
        <v>435</v>
      </c>
      <c r="C453" s="71" t="s">
        <v>139</v>
      </c>
      <c r="D453" s="16">
        <v>7</v>
      </c>
      <c r="E453" s="62"/>
      <c r="F453" s="71" t="s">
        <v>139</v>
      </c>
      <c r="G453" s="16">
        <v>7</v>
      </c>
      <c r="H453" s="62"/>
      <c r="I453" s="93">
        <f t="shared" si="77"/>
        <v>0</v>
      </c>
      <c r="J453" s="17" t="str">
        <f t="shared" si="76"/>
        <v>IGUAL</v>
      </c>
      <c r="K453" s="18"/>
      <c r="L453" s="157" t="s">
        <v>145</v>
      </c>
      <c r="M453" s="14" t="str">
        <f t="shared" si="78"/>
        <v>IGUAL</v>
      </c>
      <c r="N453" s="19" t="s">
        <v>2</v>
      </c>
      <c r="O453" s="19" t="s">
        <v>3</v>
      </c>
      <c r="P453" s="19" t="s">
        <v>4</v>
      </c>
      <c r="Q453" s="19" t="s">
        <v>5</v>
      </c>
      <c r="R453"/>
      <c r="S453"/>
      <c r="T453" s="14">
        <f t="shared" si="79"/>
        <v>429.66</v>
      </c>
      <c r="U453" s="23"/>
    </row>
    <row r="454" spans="1:21" s="14" customFormat="1" ht="10.5" customHeight="1" x14ac:dyDescent="0.25">
      <c r="A454" s="152"/>
      <c r="B454" s="24" t="s">
        <v>436</v>
      </c>
      <c r="C454" s="71" t="s">
        <v>139</v>
      </c>
      <c r="D454" s="16">
        <v>5</v>
      </c>
      <c r="E454" s="62"/>
      <c r="F454" s="71" t="s">
        <v>139</v>
      </c>
      <c r="G454" s="16">
        <v>5</v>
      </c>
      <c r="H454" s="62"/>
      <c r="I454" s="93">
        <f t="shared" si="77"/>
        <v>0</v>
      </c>
      <c r="J454" s="17" t="str">
        <f t="shared" si="76"/>
        <v>IGUAL</v>
      </c>
      <c r="K454" s="18"/>
      <c r="L454" s="157" t="s">
        <v>145</v>
      </c>
      <c r="M454" s="14" t="str">
        <f t="shared" si="78"/>
        <v>IGUAL</v>
      </c>
      <c r="N454" s="19" t="s">
        <v>2</v>
      </c>
      <c r="O454" s="19" t="s">
        <v>3</v>
      </c>
      <c r="P454" s="19" t="s">
        <v>4</v>
      </c>
      <c r="Q454" s="19" t="s">
        <v>5</v>
      </c>
      <c r="R454"/>
      <c r="S454"/>
      <c r="T454" s="14">
        <f t="shared" si="79"/>
        <v>306.90000000000003</v>
      </c>
      <c r="U454" s="23"/>
    </row>
    <row r="455" spans="1:21" s="14" customFormat="1" ht="10.5" customHeight="1" x14ac:dyDescent="0.25">
      <c r="A455" s="152"/>
      <c r="B455" s="24" t="s">
        <v>437</v>
      </c>
      <c r="C455" s="71" t="s">
        <v>139</v>
      </c>
      <c r="D455" s="16">
        <v>5</v>
      </c>
      <c r="E455" s="62"/>
      <c r="F455" s="71" t="s">
        <v>139</v>
      </c>
      <c r="G455" s="16">
        <v>5</v>
      </c>
      <c r="H455" s="62"/>
      <c r="I455" s="93">
        <f t="shared" si="77"/>
        <v>0</v>
      </c>
      <c r="J455" s="17" t="str">
        <f t="shared" si="76"/>
        <v>IGUAL</v>
      </c>
      <c r="K455" s="18"/>
      <c r="L455" s="157" t="s">
        <v>145</v>
      </c>
      <c r="M455" s="14" t="str">
        <f t="shared" si="78"/>
        <v>IGUAL</v>
      </c>
      <c r="N455" s="19" t="s">
        <v>2</v>
      </c>
      <c r="O455" s="19" t="s">
        <v>3</v>
      </c>
      <c r="P455" s="19" t="s">
        <v>4</v>
      </c>
      <c r="Q455" s="19" t="s">
        <v>5</v>
      </c>
      <c r="R455"/>
      <c r="S455"/>
      <c r="T455" s="14">
        <f t="shared" si="79"/>
        <v>306.90000000000003</v>
      </c>
      <c r="U455" s="23"/>
    </row>
    <row r="456" spans="1:21" s="14" customFormat="1" ht="10.5" customHeight="1" x14ac:dyDescent="0.25">
      <c r="A456" s="152"/>
      <c r="B456" s="24" t="s">
        <v>438</v>
      </c>
      <c r="C456" s="71" t="s">
        <v>139</v>
      </c>
      <c r="D456" s="16">
        <v>5</v>
      </c>
      <c r="E456" s="62"/>
      <c r="F456" s="71" t="s">
        <v>139</v>
      </c>
      <c r="G456" s="16">
        <v>5</v>
      </c>
      <c r="H456" s="62"/>
      <c r="I456" s="93">
        <f t="shared" si="77"/>
        <v>0</v>
      </c>
      <c r="J456" s="17" t="str">
        <f t="shared" si="76"/>
        <v>IGUAL</v>
      </c>
      <c r="K456" s="18"/>
      <c r="L456" s="157" t="s">
        <v>145</v>
      </c>
      <c r="M456" s="14" t="str">
        <f t="shared" si="78"/>
        <v>IGUAL</v>
      </c>
      <c r="N456" s="19" t="s">
        <v>2</v>
      </c>
      <c r="O456" s="19" t="s">
        <v>3</v>
      </c>
      <c r="P456" s="19" t="s">
        <v>4</v>
      </c>
      <c r="Q456" s="19" t="s">
        <v>5</v>
      </c>
      <c r="R456"/>
      <c r="S456"/>
      <c r="T456" s="14">
        <f t="shared" si="79"/>
        <v>306.90000000000003</v>
      </c>
      <c r="U456" s="23"/>
    </row>
    <row r="457" spans="1:21" s="14" customFormat="1" ht="10.5" customHeight="1" x14ac:dyDescent="0.25">
      <c r="A457" s="152"/>
      <c r="B457" s="24" t="s">
        <v>439</v>
      </c>
      <c r="C457" s="71" t="s">
        <v>139</v>
      </c>
      <c r="D457" s="16">
        <v>5</v>
      </c>
      <c r="E457" s="62"/>
      <c r="F457" s="71" t="s">
        <v>139</v>
      </c>
      <c r="G457" s="16">
        <v>5</v>
      </c>
      <c r="H457" s="62"/>
      <c r="I457" s="93">
        <f t="shared" si="77"/>
        <v>0</v>
      </c>
      <c r="J457" s="17" t="str">
        <f t="shared" si="76"/>
        <v>IGUAL</v>
      </c>
      <c r="K457" s="18"/>
      <c r="L457" s="157" t="s">
        <v>145</v>
      </c>
      <c r="M457" s="14" t="str">
        <f t="shared" si="78"/>
        <v>IGUAL</v>
      </c>
      <c r="N457" s="19" t="s">
        <v>2</v>
      </c>
      <c r="O457" s="19" t="s">
        <v>3</v>
      </c>
      <c r="P457" s="19" t="s">
        <v>4</v>
      </c>
      <c r="Q457" s="19" t="s">
        <v>5</v>
      </c>
      <c r="R457"/>
      <c r="S457"/>
      <c r="T457" s="14">
        <f t="shared" si="79"/>
        <v>306.90000000000003</v>
      </c>
      <c r="U457" s="23"/>
    </row>
    <row r="458" spans="1:21" s="14" customFormat="1" ht="10.5" customHeight="1" x14ac:dyDescent="0.25">
      <c r="A458" s="152"/>
      <c r="B458" s="24" t="s">
        <v>440</v>
      </c>
      <c r="C458" s="71" t="s">
        <v>139</v>
      </c>
      <c r="D458" s="16">
        <v>7</v>
      </c>
      <c r="E458" s="62"/>
      <c r="F458" s="71" t="s">
        <v>139</v>
      </c>
      <c r="G458" s="16">
        <v>7</v>
      </c>
      <c r="H458" s="62"/>
      <c r="I458" s="93">
        <f t="shared" si="77"/>
        <v>0</v>
      </c>
      <c r="J458" s="17" t="str">
        <f t="shared" si="76"/>
        <v>IGUAL</v>
      </c>
      <c r="K458" s="18"/>
      <c r="L458" s="157" t="s">
        <v>145</v>
      </c>
      <c r="M458" s="14" t="str">
        <f t="shared" si="78"/>
        <v>IGUAL</v>
      </c>
      <c r="N458" s="19" t="s">
        <v>2</v>
      </c>
      <c r="O458" s="19" t="s">
        <v>3</v>
      </c>
      <c r="P458" s="19" t="s">
        <v>4</v>
      </c>
      <c r="Q458" s="19" t="s">
        <v>5</v>
      </c>
      <c r="R458"/>
      <c r="S458"/>
      <c r="T458" s="14">
        <f t="shared" si="79"/>
        <v>429.66</v>
      </c>
      <c r="U458" s="23"/>
    </row>
    <row r="459" spans="1:21" s="14" customFormat="1" ht="10.5" customHeight="1" x14ac:dyDescent="0.25">
      <c r="A459" s="152"/>
      <c r="B459" s="24" t="s">
        <v>441</v>
      </c>
      <c r="C459" s="71" t="s">
        <v>139</v>
      </c>
      <c r="D459" s="16">
        <v>5</v>
      </c>
      <c r="E459" s="62"/>
      <c r="F459" s="71" t="s">
        <v>139</v>
      </c>
      <c r="G459" s="16">
        <v>5</v>
      </c>
      <c r="H459" s="62"/>
      <c r="I459" s="93">
        <f t="shared" si="77"/>
        <v>0</v>
      </c>
      <c r="J459" s="17" t="str">
        <f t="shared" si="76"/>
        <v>IGUAL</v>
      </c>
      <c r="K459" s="18"/>
      <c r="L459" s="157" t="s">
        <v>145</v>
      </c>
      <c r="M459" s="14" t="str">
        <f t="shared" si="78"/>
        <v>IGUAL</v>
      </c>
      <c r="N459" s="19" t="s">
        <v>2</v>
      </c>
      <c r="O459" s="19" t="s">
        <v>3</v>
      </c>
      <c r="P459" s="19" t="s">
        <v>4</v>
      </c>
      <c r="Q459" s="19" t="s">
        <v>5</v>
      </c>
      <c r="R459"/>
      <c r="S459"/>
      <c r="T459" s="14">
        <f t="shared" si="79"/>
        <v>306.90000000000003</v>
      </c>
      <c r="U459" s="23"/>
    </row>
    <row r="460" spans="1:21" s="14" customFormat="1" ht="10.5" customHeight="1" x14ac:dyDescent="0.25">
      <c r="A460" s="152"/>
      <c r="B460" s="24" t="s">
        <v>442</v>
      </c>
      <c r="C460" s="71" t="s">
        <v>139</v>
      </c>
      <c r="D460" s="16">
        <v>4.2</v>
      </c>
      <c r="E460" s="62"/>
      <c r="F460" s="71" t="s">
        <v>139</v>
      </c>
      <c r="G460" s="16">
        <v>4.2</v>
      </c>
      <c r="H460" s="62"/>
      <c r="I460" s="93">
        <f t="shared" si="77"/>
        <v>0</v>
      </c>
      <c r="J460" s="17" t="str">
        <f t="shared" si="76"/>
        <v>IGUAL</v>
      </c>
      <c r="K460" s="18"/>
      <c r="L460" s="157" t="s">
        <v>145</v>
      </c>
      <c r="M460" s="14" t="str">
        <f t="shared" si="78"/>
        <v>IGUAL</v>
      </c>
      <c r="N460" s="19" t="s">
        <v>2</v>
      </c>
      <c r="O460" s="19" t="s">
        <v>3</v>
      </c>
      <c r="P460" s="19" t="s">
        <v>4</v>
      </c>
      <c r="Q460" s="19" t="s">
        <v>5</v>
      </c>
      <c r="R460"/>
      <c r="S460"/>
      <c r="T460" s="14">
        <f t="shared" si="79"/>
        <v>257.79600000000005</v>
      </c>
      <c r="U460" s="23"/>
    </row>
    <row r="461" spans="1:21" s="14" customFormat="1" ht="10.5" customHeight="1" x14ac:dyDescent="0.25">
      <c r="A461" s="152"/>
      <c r="B461" s="24" t="s">
        <v>443</v>
      </c>
      <c r="C461" s="71" t="s">
        <v>139</v>
      </c>
      <c r="D461" s="16">
        <v>5</v>
      </c>
      <c r="E461" s="62"/>
      <c r="F461" s="71" t="s">
        <v>139</v>
      </c>
      <c r="G461" s="16">
        <v>5</v>
      </c>
      <c r="H461" s="62"/>
      <c r="I461" s="93">
        <f t="shared" si="77"/>
        <v>0</v>
      </c>
      <c r="J461" s="17" t="str">
        <f t="shared" si="76"/>
        <v>IGUAL</v>
      </c>
      <c r="K461" s="18"/>
      <c r="L461" s="157" t="s">
        <v>145</v>
      </c>
      <c r="M461" s="14" t="str">
        <f t="shared" si="78"/>
        <v>IGUAL</v>
      </c>
      <c r="N461" s="19" t="s">
        <v>2</v>
      </c>
      <c r="O461" s="19" t="s">
        <v>3</v>
      </c>
      <c r="P461" s="19" t="s">
        <v>4</v>
      </c>
      <c r="Q461" s="19" t="s">
        <v>5</v>
      </c>
      <c r="R461"/>
      <c r="S461"/>
      <c r="T461" s="14">
        <f t="shared" si="79"/>
        <v>306.90000000000003</v>
      </c>
      <c r="U461" s="23"/>
    </row>
    <row r="462" spans="1:21" s="14" customFormat="1" ht="10.5" customHeight="1" x14ac:dyDescent="0.25">
      <c r="A462" s="152"/>
      <c r="B462" s="24" t="s">
        <v>444</v>
      </c>
      <c r="C462" s="71" t="s">
        <v>139</v>
      </c>
      <c r="D462" s="16">
        <v>4</v>
      </c>
      <c r="E462" s="62"/>
      <c r="F462" s="71" t="s">
        <v>139</v>
      </c>
      <c r="G462" s="16">
        <v>4</v>
      </c>
      <c r="H462" s="62"/>
      <c r="I462" s="93">
        <f t="shared" si="77"/>
        <v>0</v>
      </c>
      <c r="J462" s="17" t="str">
        <f t="shared" si="76"/>
        <v>IGUAL</v>
      </c>
      <c r="K462" s="18"/>
      <c r="L462" s="157" t="s">
        <v>145</v>
      </c>
      <c r="M462" s="14" t="str">
        <f t="shared" si="78"/>
        <v>IGUAL</v>
      </c>
      <c r="N462" s="19" t="s">
        <v>2</v>
      </c>
      <c r="O462" s="19" t="s">
        <v>3</v>
      </c>
      <c r="P462" s="19" t="s">
        <v>4</v>
      </c>
      <c r="Q462" s="19" t="s">
        <v>5</v>
      </c>
      <c r="R462"/>
      <c r="S462"/>
      <c r="T462" s="14">
        <f t="shared" si="79"/>
        <v>245.52</v>
      </c>
      <c r="U462" s="23"/>
    </row>
    <row r="463" spans="1:21" s="14" customFormat="1" ht="10.5" customHeight="1" x14ac:dyDescent="0.25">
      <c r="A463" s="152"/>
      <c r="B463" s="24" t="s">
        <v>445</v>
      </c>
      <c r="C463" s="71" t="s">
        <v>139</v>
      </c>
      <c r="D463" s="16">
        <v>4</v>
      </c>
      <c r="E463" s="62"/>
      <c r="F463" s="71" t="s">
        <v>139</v>
      </c>
      <c r="G463" s="16">
        <v>4</v>
      </c>
      <c r="H463" s="62"/>
      <c r="I463" s="93">
        <f t="shared" si="77"/>
        <v>0</v>
      </c>
      <c r="J463" s="17" t="str">
        <f t="shared" si="76"/>
        <v>IGUAL</v>
      </c>
      <c r="K463" s="18"/>
      <c r="L463" s="157" t="s">
        <v>145</v>
      </c>
      <c r="M463" s="14" t="str">
        <f t="shared" si="78"/>
        <v>IGUAL</v>
      </c>
      <c r="N463" s="19" t="s">
        <v>2</v>
      </c>
      <c r="O463" s="19" t="s">
        <v>3</v>
      </c>
      <c r="P463" s="19" t="s">
        <v>4</v>
      </c>
      <c r="Q463" s="19" t="s">
        <v>5</v>
      </c>
      <c r="R463"/>
      <c r="S463"/>
      <c r="T463" s="14">
        <f t="shared" si="79"/>
        <v>245.52</v>
      </c>
      <c r="U463" s="23"/>
    </row>
    <row r="464" spans="1:21" s="14" customFormat="1" ht="10.5" customHeight="1" x14ac:dyDescent="0.25">
      <c r="A464" s="152"/>
      <c r="B464" s="24" t="s">
        <v>446</v>
      </c>
      <c r="C464" s="71" t="s">
        <v>139</v>
      </c>
      <c r="D464" s="16">
        <v>4</v>
      </c>
      <c r="E464" s="62"/>
      <c r="F464" s="71" t="s">
        <v>139</v>
      </c>
      <c r="G464" s="16">
        <v>4</v>
      </c>
      <c r="H464" s="62"/>
      <c r="I464" s="93">
        <f t="shared" si="77"/>
        <v>0</v>
      </c>
      <c r="J464" s="17" t="str">
        <f t="shared" si="76"/>
        <v>IGUAL</v>
      </c>
      <c r="K464" s="18"/>
      <c r="L464" s="157" t="s">
        <v>145</v>
      </c>
      <c r="M464" s="14" t="str">
        <f t="shared" si="78"/>
        <v>IGUAL</v>
      </c>
      <c r="N464" s="19" t="s">
        <v>2</v>
      </c>
      <c r="O464" s="19" t="s">
        <v>3</v>
      </c>
      <c r="P464" s="19" t="s">
        <v>4</v>
      </c>
      <c r="Q464" s="19" t="s">
        <v>5</v>
      </c>
      <c r="R464"/>
      <c r="S464"/>
      <c r="T464" s="14">
        <f t="shared" si="79"/>
        <v>245.52</v>
      </c>
      <c r="U464" s="23"/>
    </row>
    <row r="465" spans="1:21" s="14" customFormat="1" ht="10.5" customHeight="1" x14ac:dyDescent="0.25">
      <c r="A465" s="152"/>
      <c r="B465" s="24" t="s">
        <v>447</v>
      </c>
      <c r="C465" s="71" t="s">
        <v>139</v>
      </c>
      <c r="D465" s="16">
        <v>4</v>
      </c>
      <c r="E465" s="62"/>
      <c r="F465" s="71" t="s">
        <v>139</v>
      </c>
      <c r="G465" s="16">
        <v>4</v>
      </c>
      <c r="H465" s="62"/>
      <c r="I465" s="93">
        <f t="shared" si="77"/>
        <v>0</v>
      </c>
      <c r="J465" s="17" t="str">
        <f t="shared" si="76"/>
        <v>IGUAL</v>
      </c>
      <c r="K465" s="18"/>
      <c r="L465" s="157" t="s">
        <v>145</v>
      </c>
      <c r="M465" s="14" t="str">
        <f t="shared" si="78"/>
        <v>IGUAL</v>
      </c>
      <c r="N465" s="19" t="s">
        <v>2</v>
      </c>
      <c r="O465" s="19" t="s">
        <v>3</v>
      </c>
      <c r="P465" s="19" t="s">
        <v>4</v>
      </c>
      <c r="Q465" s="19" t="s">
        <v>5</v>
      </c>
      <c r="R465"/>
      <c r="S465"/>
      <c r="T465" s="14">
        <f t="shared" si="79"/>
        <v>245.52</v>
      </c>
      <c r="U465" s="23"/>
    </row>
    <row r="466" spans="1:21" s="14" customFormat="1" ht="10.5" customHeight="1" x14ac:dyDescent="0.25">
      <c r="A466" s="152"/>
      <c r="B466" s="24" t="s">
        <v>448</v>
      </c>
      <c r="C466" s="71" t="s">
        <v>139</v>
      </c>
      <c r="D466" s="16">
        <v>9.5</v>
      </c>
      <c r="E466" s="62"/>
      <c r="F466" s="71" t="s">
        <v>139</v>
      </c>
      <c r="G466" s="16">
        <v>9.5</v>
      </c>
      <c r="H466" s="62"/>
      <c r="I466" s="93">
        <f t="shared" si="77"/>
        <v>0</v>
      </c>
      <c r="J466" s="17" t="str">
        <f t="shared" si="76"/>
        <v>IGUAL</v>
      </c>
      <c r="K466" s="18"/>
      <c r="L466" s="157" t="s">
        <v>145</v>
      </c>
      <c r="M466" s="14" t="str">
        <f t="shared" si="78"/>
        <v>IGUAL</v>
      </c>
      <c r="N466" s="19" t="s">
        <v>2</v>
      </c>
      <c r="O466" s="19" t="s">
        <v>3</v>
      </c>
      <c r="P466" s="19" t="s">
        <v>4</v>
      </c>
      <c r="Q466" s="19" t="s">
        <v>5</v>
      </c>
      <c r="R466"/>
      <c r="S466"/>
      <c r="T466" s="14">
        <f t="shared" si="79"/>
        <v>583.11</v>
      </c>
      <c r="U466" s="23"/>
    </row>
    <row r="467" spans="1:21" s="14" customFormat="1" ht="10.5" customHeight="1" x14ac:dyDescent="0.25">
      <c r="A467" s="152"/>
      <c r="B467" s="24" t="s">
        <v>449</v>
      </c>
      <c r="C467" s="71" t="s">
        <v>139</v>
      </c>
      <c r="D467" s="16">
        <v>4</v>
      </c>
      <c r="E467" s="62"/>
      <c r="F467" s="71" t="s">
        <v>139</v>
      </c>
      <c r="G467" s="16">
        <v>4</v>
      </c>
      <c r="H467" s="62"/>
      <c r="I467" s="93">
        <f t="shared" si="77"/>
        <v>0</v>
      </c>
      <c r="J467" s="17" t="str">
        <f t="shared" si="76"/>
        <v>IGUAL</v>
      </c>
      <c r="K467" s="18"/>
      <c r="L467" s="157" t="s">
        <v>145</v>
      </c>
      <c r="M467" s="14" t="str">
        <f t="shared" si="78"/>
        <v>IGUAL</v>
      </c>
      <c r="N467" s="19" t="s">
        <v>2</v>
      </c>
      <c r="O467" s="19" t="s">
        <v>3</v>
      </c>
      <c r="P467" s="19" t="s">
        <v>4</v>
      </c>
      <c r="Q467" s="19" t="s">
        <v>5</v>
      </c>
      <c r="R467"/>
      <c r="S467"/>
      <c r="T467" s="14">
        <f t="shared" si="79"/>
        <v>245.52</v>
      </c>
      <c r="U467" s="23"/>
    </row>
    <row r="468" spans="1:21" s="14" customFormat="1" ht="10.5" customHeight="1" x14ac:dyDescent="0.25">
      <c r="A468" s="152"/>
      <c r="B468" s="24" t="s">
        <v>450</v>
      </c>
      <c r="C468" s="71" t="s">
        <v>139</v>
      </c>
      <c r="D468" s="16">
        <v>7</v>
      </c>
      <c r="E468" s="62"/>
      <c r="F468" s="71" t="s">
        <v>139</v>
      </c>
      <c r="G468" s="16">
        <v>7</v>
      </c>
      <c r="H468" s="62"/>
      <c r="I468" s="93">
        <f t="shared" si="77"/>
        <v>0</v>
      </c>
      <c r="J468" s="17" t="str">
        <f t="shared" si="76"/>
        <v>IGUAL</v>
      </c>
      <c r="K468" s="18"/>
      <c r="L468" s="157" t="s">
        <v>145</v>
      </c>
      <c r="M468" s="14" t="str">
        <f t="shared" si="78"/>
        <v>IGUAL</v>
      </c>
      <c r="N468" s="19" t="s">
        <v>2</v>
      </c>
      <c r="O468" s="19" t="s">
        <v>3</v>
      </c>
      <c r="P468" s="19" t="s">
        <v>4</v>
      </c>
      <c r="Q468" s="19" t="s">
        <v>5</v>
      </c>
      <c r="R468"/>
      <c r="S468"/>
      <c r="T468" s="14">
        <f t="shared" si="79"/>
        <v>429.66</v>
      </c>
      <c r="U468" s="23"/>
    </row>
    <row r="469" spans="1:21" s="14" customFormat="1" ht="10.5" customHeight="1" x14ac:dyDescent="0.25">
      <c r="A469" s="152"/>
      <c r="B469" s="24" t="s">
        <v>451</v>
      </c>
      <c r="C469" s="71" t="s">
        <v>139</v>
      </c>
      <c r="D469" s="16">
        <v>3</v>
      </c>
      <c r="E469" s="62"/>
      <c r="F469" s="71" t="s">
        <v>139</v>
      </c>
      <c r="G469" s="16">
        <v>3</v>
      </c>
      <c r="H469" s="62"/>
      <c r="I469" s="93">
        <f t="shared" si="77"/>
        <v>0</v>
      </c>
      <c r="J469" s="17" t="str">
        <f t="shared" si="76"/>
        <v>IGUAL</v>
      </c>
      <c r="K469" s="18"/>
      <c r="L469" s="157" t="s">
        <v>145</v>
      </c>
      <c r="M469" s="14" t="str">
        <f t="shared" si="78"/>
        <v>IGUAL</v>
      </c>
      <c r="N469" s="19" t="s">
        <v>2</v>
      </c>
      <c r="O469" s="19" t="s">
        <v>3</v>
      </c>
      <c r="P469" s="19" t="s">
        <v>4</v>
      </c>
      <c r="Q469" s="19" t="s">
        <v>5</v>
      </c>
      <c r="R469"/>
      <c r="S469"/>
      <c r="T469" s="14">
        <f t="shared" si="79"/>
        <v>184.14000000000001</v>
      </c>
      <c r="U469" s="23"/>
    </row>
    <row r="470" spans="1:21" s="14" customFormat="1" ht="10.5" customHeight="1" x14ac:dyDescent="0.25">
      <c r="A470" s="152"/>
      <c r="B470" s="24" t="s">
        <v>452</v>
      </c>
      <c r="C470" s="71" t="s">
        <v>139</v>
      </c>
      <c r="D470" s="16">
        <v>4</v>
      </c>
      <c r="E470" s="62"/>
      <c r="F470" s="71" t="s">
        <v>139</v>
      </c>
      <c r="G470" s="16">
        <v>4</v>
      </c>
      <c r="H470" s="62"/>
      <c r="I470" s="93">
        <f t="shared" si="77"/>
        <v>0</v>
      </c>
      <c r="J470" s="17" t="str">
        <f t="shared" si="76"/>
        <v>IGUAL</v>
      </c>
      <c r="K470" s="18"/>
      <c r="L470" s="157" t="s">
        <v>145</v>
      </c>
      <c r="M470" s="14" t="str">
        <f t="shared" si="78"/>
        <v>IGUAL</v>
      </c>
      <c r="N470" s="19" t="s">
        <v>2</v>
      </c>
      <c r="O470" s="19" t="s">
        <v>3</v>
      </c>
      <c r="P470" s="19" t="s">
        <v>4</v>
      </c>
      <c r="Q470" s="19" t="s">
        <v>5</v>
      </c>
      <c r="R470"/>
      <c r="S470"/>
      <c r="T470" s="14">
        <f t="shared" si="79"/>
        <v>245.52</v>
      </c>
      <c r="U470" s="23"/>
    </row>
    <row r="471" spans="1:21" s="14" customFormat="1" ht="10.5" customHeight="1" x14ac:dyDescent="0.25">
      <c r="A471" s="152"/>
      <c r="B471" s="24" t="s">
        <v>453</v>
      </c>
      <c r="C471" s="71" t="s">
        <v>139</v>
      </c>
      <c r="D471" s="16">
        <v>10</v>
      </c>
      <c r="E471" s="62"/>
      <c r="F471" s="71" t="s">
        <v>139</v>
      </c>
      <c r="G471" s="16">
        <v>10</v>
      </c>
      <c r="H471" s="62"/>
      <c r="I471" s="93">
        <f t="shared" si="77"/>
        <v>0</v>
      </c>
      <c r="J471" s="17" t="str">
        <f t="shared" si="76"/>
        <v>IGUAL</v>
      </c>
      <c r="K471" s="18"/>
      <c r="L471" s="157" t="s">
        <v>145</v>
      </c>
      <c r="M471" s="14" t="str">
        <f t="shared" si="78"/>
        <v>IGUAL</v>
      </c>
      <c r="N471" s="19" t="s">
        <v>2</v>
      </c>
      <c r="O471" s="19" t="s">
        <v>3</v>
      </c>
      <c r="P471" s="19" t="s">
        <v>4</v>
      </c>
      <c r="Q471" s="19" t="s">
        <v>5</v>
      </c>
      <c r="R471"/>
      <c r="S471"/>
      <c r="T471" s="14">
        <f t="shared" si="79"/>
        <v>613.80000000000007</v>
      </c>
      <c r="U471" s="23"/>
    </row>
    <row r="472" spans="1:21" s="14" customFormat="1" ht="10.5" customHeight="1" x14ac:dyDescent="0.25">
      <c r="A472" s="152"/>
      <c r="B472" s="24" t="s">
        <v>454</v>
      </c>
      <c r="C472" s="71" t="s">
        <v>139</v>
      </c>
      <c r="D472" s="16">
        <v>15</v>
      </c>
      <c r="E472" s="62"/>
      <c r="F472" s="71" t="s">
        <v>139</v>
      </c>
      <c r="G472" s="16">
        <v>15</v>
      </c>
      <c r="H472" s="62"/>
      <c r="I472" s="93">
        <f t="shared" si="77"/>
        <v>0</v>
      </c>
      <c r="J472" s="17" t="str">
        <f t="shared" si="76"/>
        <v>IGUAL</v>
      </c>
      <c r="K472" s="18"/>
      <c r="L472" s="157" t="s">
        <v>145</v>
      </c>
      <c r="M472" s="14" t="str">
        <f t="shared" si="78"/>
        <v>IGUAL</v>
      </c>
      <c r="N472" s="19" t="s">
        <v>2</v>
      </c>
      <c r="O472" s="19" t="s">
        <v>3</v>
      </c>
      <c r="P472" s="19" t="s">
        <v>4</v>
      </c>
      <c r="Q472" s="19" t="s">
        <v>5</v>
      </c>
      <c r="R472"/>
      <c r="S472"/>
      <c r="T472" s="14">
        <f t="shared" si="79"/>
        <v>920.7</v>
      </c>
      <c r="U472" s="23"/>
    </row>
    <row r="473" spans="1:21" s="14" customFormat="1" ht="10.5" customHeight="1" x14ac:dyDescent="0.25">
      <c r="A473" s="152"/>
      <c r="B473" s="24" t="s">
        <v>455</v>
      </c>
      <c r="C473" s="71" t="s">
        <v>139</v>
      </c>
      <c r="D473" s="16">
        <v>5</v>
      </c>
      <c r="E473" s="62"/>
      <c r="F473" s="71" t="s">
        <v>139</v>
      </c>
      <c r="G473" s="16">
        <v>5</v>
      </c>
      <c r="H473" s="62"/>
      <c r="I473" s="93">
        <f t="shared" si="77"/>
        <v>0</v>
      </c>
      <c r="J473" s="17" t="str">
        <f t="shared" si="76"/>
        <v>IGUAL</v>
      </c>
      <c r="K473" s="18"/>
      <c r="L473" s="157" t="s">
        <v>145</v>
      </c>
      <c r="M473" s="14" t="str">
        <f t="shared" si="78"/>
        <v>IGUAL</v>
      </c>
      <c r="N473" s="19" t="s">
        <v>2</v>
      </c>
      <c r="O473" s="19" t="s">
        <v>3</v>
      </c>
      <c r="P473" s="19" t="s">
        <v>4</v>
      </c>
      <c r="Q473" s="19" t="s">
        <v>5</v>
      </c>
      <c r="R473"/>
      <c r="S473"/>
      <c r="T473" s="14">
        <f t="shared" si="79"/>
        <v>306.90000000000003</v>
      </c>
      <c r="U473" s="23"/>
    </row>
    <row r="474" spans="1:21" s="14" customFormat="1" ht="10.5" customHeight="1" x14ac:dyDescent="0.25">
      <c r="A474" s="152"/>
      <c r="B474" s="24" t="s">
        <v>456</v>
      </c>
      <c r="C474" s="71" t="s">
        <v>139</v>
      </c>
      <c r="D474" s="16">
        <v>2</v>
      </c>
      <c r="E474" s="62"/>
      <c r="F474" s="71" t="s">
        <v>139</v>
      </c>
      <c r="G474" s="16">
        <v>2</v>
      </c>
      <c r="H474" s="62"/>
      <c r="I474" s="93">
        <f t="shared" si="77"/>
        <v>0</v>
      </c>
      <c r="J474" s="17" t="str">
        <f t="shared" si="76"/>
        <v>IGUAL</v>
      </c>
      <c r="K474" s="18"/>
      <c r="L474" s="157" t="s">
        <v>145</v>
      </c>
      <c r="M474" s="14" t="str">
        <f t="shared" si="78"/>
        <v>IGUAL</v>
      </c>
      <c r="N474" s="19" t="s">
        <v>2</v>
      </c>
      <c r="O474" s="19" t="s">
        <v>3</v>
      </c>
      <c r="P474" s="19" t="s">
        <v>4</v>
      </c>
      <c r="Q474" s="19" t="s">
        <v>5</v>
      </c>
      <c r="R474"/>
      <c r="S474"/>
      <c r="T474" s="14">
        <f t="shared" si="79"/>
        <v>122.76</v>
      </c>
      <c r="U474" s="23"/>
    </row>
    <row r="475" spans="1:21" s="14" customFormat="1" ht="10.5" customHeight="1" x14ac:dyDescent="0.25">
      <c r="A475" s="152"/>
      <c r="B475" s="24" t="s">
        <v>457</v>
      </c>
      <c r="C475" s="71" t="s">
        <v>139</v>
      </c>
      <c r="D475" s="16">
        <v>10</v>
      </c>
      <c r="E475" s="62"/>
      <c r="F475" s="71" t="s">
        <v>139</v>
      </c>
      <c r="G475" s="16">
        <v>10</v>
      </c>
      <c r="H475" s="62"/>
      <c r="I475" s="93">
        <f t="shared" si="77"/>
        <v>0</v>
      </c>
      <c r="J475" s="17" t="str">
        <f t="shared" si="76"/>
        <v>IGUAL</v>
      </c>
      <c r="K475" s="18"/>
      <c r="L475" s="157" t="s">
        <v>145</v>
      </c>
      <c r="M475" s="14" t="str">
        <f t="shared" si="78"/>
        <v>IGUAL</v>
      </c>
      <c r="N475" s="19" t="s">
        <v>2</v>
      </c>
      <c r="O475" s="19" t="s">
        <v>3</v>
      </c>
      <c r="P475" s="19" t="s">
        <v>4</v>
      </c>
      <c r="Q475" s="19" t="s">
        <v>5</v>
      </c>
      <c r="R475"/>
      <c r="S475"/>
      <c r="T475" s="14">
        <f t="shared" si="79"/>
        <v>613.80000000000007</v>
      </c>
      <c r="U475" s="23"/>
    </row>
    <row r="476" spans="1:21" s="14" customFormat="1" ht="10.5" customHeight="1" x14ac:dyDescent="0.25">
      <c r="A476" s="152"/>
      <c r="B476" s="24" t="s">
        <v>458</v>
      </c>
      <c r="C476" s="71" t="s">
        <v>139</v>
      </c>
      <c r="D476" s="16">
        <v>20</v>
      </c>
      <c r="E476" s="62"/>
      <c r="F476" s="71" t="s">
        <v>139</v>
      </c>
      <c r="G476" s="16">
        <v>20</v>
      </c>
      <c r="H476" s="62"/>
      <c r="I476" s="93">
        <f t="shared" si="77"/>
        <v>0</v>
      </c>
      <c r="J476" s="17" t="str">
        <f t="shared" si="76"/>
        <v>IGUAL</v>
      </c>
      <c r="K476" s="18"/>
      <c r="L476" s="157" t="s">
        <v>145</v>
      </c>
      <c r="M476" s="14" t="str">
        <f t="shared" si="78"/>
        <v>IGUAL</v>
      </c>
      <c r="N476" s="19" t="s">
        <v>2</v>
      </c>
      <c r="O476" s="19" t="s">
        <v>3</v>
      </c>
      <c r="P476" s="19" t="s">
        <v>4</v>
      </c>
      <c r="Q476" s="19" t="s">
        <v>5</v>
      </c>
      <c r="R476"/>
      <c r="S476"/>
      <c r="T476" s="14">
        <f t="shared" si="79"/>
        <v>1227.6000000000001</v>
      </c>
      <c r="U476" s="23"/>
    </row>
    <row r="477" spans="1:21" s="14" customFormat="1" ht="10.5" customHeight="1" x14ac:dyDescent="0.25">
      <c r="A477" s="152"/>
      <c r="B477" s="24" t="s">
        <v>459</v>
      </c>
      <c r="C477" s="71" t="s">
        <v>139</v>
      </c>
      <c r="D477" s="16">
        <v>40</v>
      </c>
      <c r="E477" s="62"/>
      <c r="F477" s="71" t="s">
        <v>139</v>
      </c>
      <c r="G477" s="16">
        <v>40</v>
      </c>
      <c r="H477" s="62"/>
      <c r="I477" s="93">
        <f t="shared" si="77"/>
        <v>0</v>
      </c>
      <c r="J477" s="17" t="str">
        <f t="shared" si="76"/>
        <v>IGUAL</v>
      </c>
      <c r="K477" s="18"/>
      <c r="L477" s="157" t="s">
        <v>145</v>
      </c>
      <c r="M477" s="14" t="str">
        <f t="shared" si="78"/>
        <v>IGUAL</v>
      </c>
      <c r="N477" s="19" t="s">
        <v>2</v>
      </c>
      <c r="O477" s="19" t="s">
        <v>3</v>
      </c>
      <c r="P477" s="19" t="s">
        <v>4</v>
      </c>
      <c r="Q477" s="19" t="s">
        <v>5</v>
      </c>
      <c r="R477"/>
      <c r="S477"/>
      <c r="T477" s="14">
        <f t="shared" si="79"/>
        <v>2455.2000000000003</v>
      </c>
      <c r="U477" s="23"/>
    </row>
    <row r="478" spans="1:21" s="14" customFormat="1" ht="10.5" customHeight="1" x14ac:dyDescent="0.25">
      <c r="A478" s="152"/>
      <c r="B478" s="24" t="s">
        <v>460</v>
      </c>
      <c r="C478" s="71" t="s">
        <v>139</v>
      </c>
      <c r="D478" s="16">
        <v>40</v>
      </c>
      <c r="E478" s="62"/>
      <c r="F478" s="71" t="s">
        <v>139</v>
      </c>
      <c r="G478" s="16">
        <v>40</v>
      </c>
      <c r="H478" s="62"/>
      <c r="I478" s="93">
        <f t="shared" si="77"/>
        <v>0</v>
      </c>
      <c r="J478" s="17" t="str">
        <f t="shared" si="76"/>
        <v>IGUAL</v>
      </c>
      <c r="K478" s="18"/>
      <c r="L478" s="157" t="s">
        <v>145</v>
      </c>
      <c r="M478" s="14" t="str">
        <f t="shared" si="78"/>
        <v>IGUAL</v>
      </c>
      <c r="N478" s="19" t="s">
        <v>2</v>
      </c>
      <c r="O478" s="19" t="s">
        <v>3</v>
      </c>
      <c r="P478" s="19" t="s">
        <v>4</v>
      </c>
      <c r="Q478" s="19" t="s">
        <v>5</v>
      </c>
      <c r="R478"/>
      <c r="S478"/>
      <c r="T478" s="14">
        <f t="shared" si="79"/>
        <v>2455.2000000000003</v>
      </c>
      <c r="U478" s="23"/>
    </row>
    <row r="479" spans="1:21" s="14" customFormat="1" ht="10.5" customHeight="1" x14ac:dyDescent="0.25">
      <c r="A479" s="152"/>
      <c r="B479" s="24" t="s">
        <v>461</v>
      </c>
      <c r="C479" s="71" t="s">
        <v>139</v>
      </c>
      <c r="D479" s="16">
        <v>3</v>
      </c>
      <c r="E479" s="62"/>
      <c r="F479" s="71" t="s">
        <v>139</v>
      </c>
      <c r="G479" s="16">
        <v>3</v>
      </c>
      <c r="H479" s="62"/>
      <c r="I479" s="93">
        <f t="shared" si="77"/>
        <v>0</v>
      </c>
      <c r="J479" s="17" t="str">
        <f t="shared" si="76"/>
        <v>IGUAL</v>
      </c>
      <c r="K479" s="18"/>
      <c r="L479" s="157" t="s">
        <v>145</v>
      </c>
      <c r="M479" s="14" t="str">
        <f t="shared" si="78"/>
        <v>IGUAL</v>
      </c>
      <c r="N479" s="19" t="s">
        <v>2</v>
      </c>
      <c r="O479" s="19" t="s">
        <v>3</v>
      </c>
      <c r="P479" s="19" t="s">
        <v>4</v>
      </c>
      <c r="Q479" s="19" t="s">
        <v>5</v>
      </c>
      <c r="R479"/>
      <c r="S479"/>
      <c r="T479" s="14">
        <f t="shared" si="79"/>
        <v>184.14000000000001</v>
      </c>
      <c r="U479" s="23"/>
    </row>
    <row r="480" spans="1:21" s="14" customFormat="1" ht="10.5" customHeight="1" x14ac:dyDescent="0.25">
      <c r="A480" s="152"/>
      <c r="B480" s="24" t="s">
        <v>462</v>
      </c>
      <c r="C480" s="71">
        <v>50</v>
      </c>
      <c r="D480" s="16"/>
      <c r="E480" s="62"/>
      <c r="F480" s="71">
        <v>50</v>
      </c>
      <c r="G480" s="16"/>
      <c r="H480" s="62"/>
      <c r="I480" s="93">
        <f t="shared" si="77"/>
        <v>0</v>
      </c>
      <c r="J480" s="17" t="str">
        <f t="shared" si="76"/>
        <v>IGUAL</v>
      </c>
      <c r="K480" s="18"/>
      <c r="L480" s="157" t="s">
        <v>144</v>
      </c>
      <c r="M480" s="14" t="str">
        <f>IF(C480=R480,Q480,IF(F480=C480,N480,IF(F480&gt;C480,O480,IF(F480&lt;C480,P480,Q480))))</f>
        <v>IGUAL</v>
      </c>
      <c r="N480" s="19" t="s">
        <v>2</v>
      </c>
      <c r="O480" s="19" t="s">
        <v>3</v>
      </c>
      <c r="P480" s="19" t="s">
        <v>4</v>
      </c>
      <c r="Q480" s="19" t="s">
        <v>5</v>
      </c>
      <c r="R480"/>
      <c r="S480"/>
      <c r="T480" s="14">
        <f t="shared" si="79"/>
        <v>0</v>
      </c>
      <c r="U480" s="23"/>
    </row>
    <row r="481" spans="1:30" s="14" customFormat="1" ht="10.5" customHeight="1" x14ac:dyDescent="0.25">
      <c r="A481" s="152"/>
      <c r="B481" s="24" t="s">
        <v>463</v>
      </c>
      <c r="C481" s="71">
        <v>50</v>
      </c>
      <c r="D481" s="16"/>
      <c r="E481" s="62"/>
      <c r="F481" s="71">
        <v>50</v>
      </c>
      <c r="G481" s="16"/>
      <c r="H481" s="62"/>
      <c r="I481" s="93">
        <f t="shared" si="77"/>
        <v>0</v>
      </c>
      <c r="J481" s="17" t="str">
        <f t="shared" si="76"/>
        <v>IGUAL</v>
      </c>
      <c r="K481" s="18"/>
      <c r="L481" s="157" t="s">
        <v>144</v>
      </c>
      <c r="M481" s="14" t="str">
        <f t="shared" ref="M481" si="80">IF(C481=R481,Q481,IF(F481=C481,N481,IF(F481&gt;C481,O481,IF(F481&lt;C481,P481,Q481))))</f>
        <v>IGUAL</v>
      </c>
      <c r="N481" s="19" t="s">
        <v>2</v>
      </c>
      <c r="O481" s="19" t="s">
        <v>3</v>
      </c>
      <c r="P481" s="19" t="s">
        <v>4</v>
      </c>
      <c r="Q481" s="19" t="s">
        <v>5</v>
      </c>
      <c r="R481"/>
      <c r="S481"/>
      <c r="T481" s="14">
        <f t="shared" si="79"/>
        <v>0</v>
      </c>
      <c r="U481" s="23"/>
    </row>
    <row r="482" spans="1:30" customFormat="1" ht="10.5" customHeight="1" x14ac:dyDescent="0.25">
      <c r="A482" s="152">
        <v>1</v>
      </c>
      <c r="B482" s="24"/>
      <c r="C482" s="69"/>
      <c r="D482" s="16"/>
      <c r="E482" s="62"/>
      <c r="F482" s="69"/>
      <c r="G482" s="16"/>
      <c r="H482" s="62"/>
      <c r="I482" s="93"/>
      <c r="J482" s="17"/>
      <c r="K482" s="18"/>
      <c r="L482" s="157" t="s">
        <v>145</v>
      </c>
      <c r="M482" s="14" t="str">
        <f t="shared" ref="M482" si="81">IF(D482=R482,Q482,IF(G482=D482,N482,IF(G482&gt;D482,O482,IF(G482&lt;D482,P482,Q482))))</f>
        <v>NUEVO</v>
      </c>
      <c r="N482" s="19" t="s">
        <v>2</v>
      </c>
      <c r="O482" s="19" t="s">
        <v>3</v>
      </c>
      <c r="P482" s="19" t="s">
        <v>4</v>
      </c>
      <c r="Q482" s="19" t="s">
        <v>5</v>
      </c>
      <c r="T482" s="14">
        <f t="shared" si="79"/>
        <v>0</v>
      </c>
      <c r="U482" s="23"/>
      <c r="V482" s="14"/>
      <c r="W482" s="14"/>
      <c r="X482" s="14"/>
      <c r="Y482" s="14"/>
      <c r="Z482" s="14"/>
      <c r="AA482" s="14"/>
      <c r="AB482" s="14"/>
      <c r="AC482" s="14"/>
      <c r="AD482" s="14"/>
    </row>
    <row r="483" spans="1:30" s="14" customFormat="1" ht="10.5" customHeight="1" x14ac:dyDescent="0.2">
      <c r="A483" s="152">
        <v>1</v>
      </c>
      <c r="B483" s="107" t="s">
        <v>84</v>
      </c>
      <c r="C483" s="120"/>
      <c r="D483" s="140"/>
      <c r="E483" s="110"/>
      <c r="F483" s="120"/>
      <c r="G483" s="140"/>
      <c r="H483" s="110"/>
      <c r="I483" s="111"/>
      <c r="J483" s="112"/>
      <c r="K483" s="119"/>
      <c r="L483" s="157"/>
      <c r="T483" s="14">
        <f>+G483*61.38</f>
        <v>0</v>
      </c>
      <c r="U483" s="23"/>
    </row>
    <row r="484" spans="1:30" s="14" customFormat="1" ht="10.5" customHeight="1" x14ac:dyDescent="0.25">
      <c r="A484" s="152">
        <v>1</v>
      </c>
      <c r="B484" s="24" t="s">
        <v>134</v>
      </c>
      <c r="C484" s="71" t="s">
        <v>139</v>
      </c>
      <c r="D484" s="30"/>
      <c r="E484" s="62"/>
      <c r="F484" s="71"/>
      <c r="G484" s="30"/>
      <c r="H484" s="62"/>
      <c r="I484" s="93" t="s">
        <v>171</v>
      </c>
      <c r="J484" s="17" t="s">
        <v>171</v>
      </c>
      <c r="K484" s="18"/>
      <c r="L484" s="157" t="s">
        <v>145</v>
      </c>
      <c r="M484" s="14" t="str">
        <f>IF(D484=R484,Q484,IF(G484=D484,N484,IF(G484&gt;D484,O484,IF(G484&lt;D484,P484,Q484))))</f>
        <v>NUEVO</v>
      </c>
      <c r="N484" s="19" t="s">
        <v>2</v>
      </c>
      <c r="O484" s="19" t="s">
        <v>3</v>
      </c>
      <c r="P484" s="19" t="s">
        <v>4</v>
      </c>
      <c r="Q484" s="19" t="s">
        <v>5</v>
      </c>
      <c r="R484"/>
      <c r="U484" s="23"/>
    </row>
    <row r="485" spans="1:30" s="14" customFormat="1" ht="10.5" customHeight="1" x14ac:dyDescent="0.25">
      <c r="A485" s="152">
        <v>1</v>
      </c>
      <c r="B485" s="24" t="s">
        <v>135</v>
      </c>
      <c r="C485" s="71" t="s">
        <v>139</v>
      </c>
      <c r="D485" s="30"/>
      <c r="E485" s="62"/>
      <c r="F485" s="71"/>
      <c r="G485" s="30"/>
      <c r="H485" s="62"/>
      <c r="I485" s="93" t="s">
        <v>171</v>
      </c>
      <c r="J485" s="17" t="s">
        <v>171</v>
      </c>
      <c r="K485" s="18"/>
      <c r="L485" s="157" t="s">
        <v>145</v>
      </c>
      <c r="M485" s="14" t="str">
        <f>IF(D485=R485,Q485,IF(G485=D485,N485,IF(G485&gt;D485,O485,IF(G485&lt;D485,P485,Q485))))</f>
        <v>NUEVO</v>
      </c>
      <c r="N485" s="19" t="s">
        <v>2</v>
      </c>
      <c r="O485" s="19" t="s">
        <v>3</v>
      </c>
      <c r="P485" s="19" t="s">
        <v>4</v>
      </c>
      <c r="Q485" s="19" t="s">
        <v>5</v>
      </c>
      <c r="R485"/>
      <c r="U485" s="23"/>
    </row>
    <row r="486" spans="1:30" s="14" customFormat="1" ht="10.5" customHeight="1" x14ac:dyDescent="0.25">
      <c r="A486" s="152">
        <v>1</v>
      </c>
      <c r="B486" s="24"/>
      <c r="C486" s="64"/>
      <c r="D486" s="16"/>
      <c r="E486" s="62"/>
      <c r="F486" s="64"/>
      <c r="G486" s="16"/>
      <c r="H486" s="62"/>
      <c r="I486" s="93"/>
      <c r="J486" s="17"/>
      <c r="K486" s="18"/>
      <c r="L486" s="157" t="s">
        <v>145</v>
      </c>
      <c r="M486" s="14" t="str">
        <f>IF(D486=R486,Q486,IF(G486=D486,N486,IF(G486&gt;D486,O486,IF(G486&lt;D486,P486,Q486))))</f>
        <v>NUEVO</v>
      </c>
      <c r="N486" s="19" t="s">
        <v>2</v>
      </c>
      <c r="O486" s="19" t="s">
        <v>3</v>
      </c>
      <c r="P486" s="19" t="s">
        <v>4</v>
      </c>
      <c r="Q486" s="19" t="s">
        <v>5</v>
      </c>
      <c r="R486"/>
      <c r="S486"/>
      <c r="T486" s="14">
        <f>+G486*61.38</f>
        <v>0</v>
      </c>
      <c r="U486" s="23"/>
    </row>
    <row r="487" spans="1:30" s="14" customFormat="1" ht="10.5" customHeight="1" x14ac:dyDescent="0.25">
      <c r="A487" s="152">
        <v>1</v>
      </c>
      <c r="B487" s="24" t="s">
        <v>100</v>
      </c>
      <c r="C487" s="64" t="s">
        <v>44</v>
      </c>
      <c r="D487" s="16"/>
      <c r="E487" s="62"/>
      <c r="F487" s="64" t="s">
        <v>44</v>
      </c>
      <c r="G487" s="16"/>
      <c r="H487" s="62"/>
      <c r="I487" s="93"/>
      <c r="J487" s="17" t="str">
        <f>M487</f>
        <v>IGUAL</v>
      </c>
      <c r="K487" s="18"/>
      <c r="L487" s="157" t="s">
        <v>144</v>
      </c>
      <c r="M487" s="14" t="str">
        <f>IF(C487=R487,Q487,IF(F487=C487,N487,IF(F487&gt;C487,O487,IF(F487&lt;C487,P487,Q487))))</f>
        <v>IGUAL</v>
      </c>
      <c r="N487" s="19" t="s">
        <v>2</v>
      </c>
      <c r="O487" s="19" t="s">
        <v>3</v>
      </c>
      <c r="P487" s="19" t="s">
        <v>4</v>
      </c>
      <c r="Q487" s="19" t="s">
        <v>5</v>
      </c>
      <c r="R487"/>
      <c r="S487"/>
      <c r="T487" s="14">
        <f>+G487*61.38</f>
        <v>0</v>
      </c>
      <c r="U487" s="23"/>
    </row>
    <row r="488" spans="1:30" s="14" customFormat="1" ht="10.5" customHeight="1" x14ac:dyDescent="0.25">
      <c r="A488" s="152">
        <v>1</v>
      </c>
      <c r="B488" s="126" t="s">
        <v>128</v>
      </c>
      <c r="C488" s="141" t="s">
        <v>55</v>
      </c>
      <c r="D488" s="109"/>
      <c r="E488" s="110"/>
      <c r="F488" s="141" t="s">
        <v>55</v>
      </c>
      <c r="G488" s="109"/>
      <c r="H488" s="110"/>
      <c r="I488" s="129"/>
      <c r="J488" s="118" t="str">
        <f>M488</f>
        <v>IGUAL</v>
      </c>
      <c r="K488" s="119"/>
      <c r="L488" s="157" t="s">
        <v>144</v>
      </c>
      <c r="M488" s="14" t="str">
        <f>IF(C488=R488,Q488,IF(F488=C488,N488,IF(F488&gt;C488,O488,IF(F488&lt;C488,P488,Q488))))</f>
        <v>IGUAL</v>
      </c>
      <c r="N488" s="19" t="s">
        <v>2</v>
      </c>
      <c r="O488" s="19" t="s">
        <v>3</v>
      </c>
      <c r="P488" s="19" t="s">
        <v>4</v>
      </c>
      <c r="Q488" s="19" t="s">
        <v>5</v>
      </c>
      <c r="R488"/>
      <c r="S488"/>
      <c r="U488" s="23"/>
    </row>
    <row r="489" spans="1:30" s="14" customFormat="1" ht="10.5" customHeight="1" x14ac:dyDescent="0.25">
      <c r="A489" s="152">
        <v>1</v>
      </c>
      <c r="B489" s="107" t="s">
        <v>85</v>
      </c>
      <c r="C489" s="141" t="s">
        <v>55</v>
      </c>
      <c r="D489" s="109"/>
      <c r="E489" s="110"/>
      <c r="F489" s="141" t="s">
        <v>55</v>
      </c>
      <c r="G489" s="109"/>
      <c r="H489" s="110"/>
      <c r="I489" s="129"/>
      <c r="J489" s="118" t="str">
        <f t="shared" ref="J489" si="82">M489</f>
        <v>IGUAL</v>
      </c>
      <c r="K489" s="119"/>
      <c r="L489" s="157" t="s">
        <v>144</v>
      </c>
      <c r="M489" s="14" t="str">
        <f>IF(C489=R489,Q489,IF(F489=C489,N489,IF(F489&gt;C489,O489,IF(F489&lt;C489,P489,Q489))))</f>
        <v>IGUAL</v>
      </c>
      <c r="N489" s="19" t="s">
        <v>2</v>
      </c>
      <c r="O489" s="19" t="s">
        <v>3</v>
      </c>
      <c r="P489" s="19" t="s">
        <v>4</v>
      </c>
      <c r="Q489" s="19" t="s">
        <v>5</v>
      </c>
      <c r="R489"/>
      <c r="S489"/>
      <c r="U489" s="23"/>
    </row>
    <row r="490" spans="1:30" s="14" customFormat="1" ht="10.5" customHeight="1" x14ac:dyDescent="0.25">
      <c r="A490" s="152">
        <v>1</v>
      </c>
      <c r="B490" s="107" t="s">
        <v>104</v>
      </c>
      <c r="C490" s="141"/>
      <c r="D490" s="142"/>
      <c r="E490" s="110"/>
      <c r="F490" s="141"/>
      <c r="G490" s="142"/>
      <c r="H490" s="110"/>
      <c r="I490" s="129"/>
      <c r="J490" s="118"/>
      <c r="K490" s="119"/>
      <c r="L490" s="157" t="s">
        <v>144</v>
      </c>
      <c r="M490" s="14" t="str">
        <f>IF(C490=R490,Q490,IF(F490=C490,N490,IF(F490&gt;C490,O490,IF(F490&lt;C490,P490,Q490))))</f>
        <v>NUEVO</v>
      </c>
      <c r="N490" s="19" t="s">
        <v>2</v>
      </c>
      <c r="O490" s="19" t="s">
        <v>3</v>
      </c>
      <c r="P490" s="19" t="s">
        <v>4</v>
      </c>
      <c r="Q490" s="19" t="s">
        <v>5</v>
      </c>
      <c r="R490"/>
      <c r="S490"/>
      <c r="U490" s="23"/>
    </row>
    <row r="491" spans="1:30" s="14" customFormat="1" ht="10.5" customHeight="1" x14ac:dyDescent="0.25">
      <c r="A491" s="152">
        <v>1</v>
      </c>
      <c r="B491" s="107" t="s">
        <v>138</v>
      </c>
      <c r="C491" s="141"/>
      <c r="D491" s="142"/>
      <c r="E491" s="110"/>
      <c r="F491" s="141"/>
      <c r="G491" s="142"/>
      <c r="H491" s="110"/>
      <c r="I491" s="129"/>
      <c r="J491" s="118"/>
      <c r="K491" s="119"/>
      <c r="L491" s="157" t="s">
        <v>145</v>
      </c>
      <c r="M491" s="14" t="str">
        <f>IF(C491=R491,Q491,IF(F491=C491,N491,IF(F491&gt;C491,O491,IF(F491&lt;C491,P491,Q491))))</f>
        <v>NUEVO</v>
      </c>
      <c r="N491" s="19" t="s">
        <v>2</v>
      </c>
      <c r="O491" s="19" t="s">
        <v>3</v>
      </c>
      <c r="P491" s="19" t="s">
        <v>4</v>
      </c>
      <c r="Q491" s="19" t="s">
        <v>5</v>
      </c>
      <c r="R491"/>
      <c r="S491"/>
      <c r="U491" s="23"/>
    </row>
    <row r="492" spans="1:30" s="14" customFormat="1" ht="10.5" customHeight="1" x14ac:dyDescent="0.25">
      <c r="A492" s="152">
        <v>1</v>
      </c>
      <c r="B492" s="27" t="s">
        <v>61</v>
      </c>
      <c r="C492" s="64"/>
      <c r="D492" s="16">
        <v>3.15</v>
      </c>
      <c r="E492" s="62"/>
      <c r="F492" s="64"/>
      <c r="G492" s="16">
        <v>3.15</v>
      </c>
      <c r="H492" s="62"/>
      <c r="I492" s="93">
        <f>IF(D492=R492,0,(+G492-D492)/+D492)</f>
        <v>0</v>
      </c>
      <c r="J492" s="17" t="str">
        <f t="shared" ref="J492:J493" si="83">M492</f>
        <v>IGUAL</v>
      </c>
      <c r="K492" s="18"/>
      <c r="L492" s="157" t="s">
        <v>145</v>
      </c>
      <c r="M492" s="14" t="str">
        <f>IF(D492=R492,Q492,IF(G492=D492,N492,IF(G492&gt;D492,O492,IF(G492&lt;D492,P492,Q492))))</f>
        <v>IGUAL</v>
      </c>
      <c r="N492" s="19" t="s">
        <v>2</v>
      </c>
      <c r="O492" s="19" t="s">
        <v>3</v>
      </c>
      <c r="P492" s="19" t="s">
        <v>4</v>
      </c>
      <c r="Q492" s="19" t="s">
        <v>5</v>
      </c>
      <c r="R492"/>
      <c r="S492"/>
      <c r="T492" s="14">
        <f>+G492*59.08</f>
        <v>186.10199999999998</v>
      </c>
      <c r="U492" s="23"/>
    </row>
    <row r="493" spans="1:30" s="14" customFormat="1" ht="10.5" customHeight="1" x14ac:dyDescent="0.2">
      <c r="A493" s="152">
        <v>1</v>
      </c>
      <c r="B493" s="24" t="s">
        <v>99</v>
      </c>
      <c r="C493" s="71" t="s">
        <v>139</v>
      </c>
      <c r="D493" s="16" t="s">
        <v>44</v>
      </c>
      <c r="E493" s="62"/>
      <c r="F493" s="71" t="s">
        <v>139</v>
      </c>
      <c r="G493" s="16" t="s">
        <v>44</v>
      </c>
      <c r="H493" s="62"/>
      <c r="I493" s="93"/>
      <c r="J493" s="17" t="str">
        <f t="shared" si="83"/>
        <v>IGUAL</v>
      </c>
      <c r="K493" s="18"/>
      <c r="L493" s="157" t="s">
        <v>145</v>
      </c>
      <c r="M493" s="14" t="str">
        <f>IF(D493=R493,Q493,IF(G493=D493,N493,IF(G493&gt;D493,O493,IF(G493&lt;D493,P493,Q493))))</f>
        <v>IGUAL</v>
      </c>
      <c r="N493" s="19" t="s">
        <v>2</v>
      </c>
      <c r="O493" s="19" t="s">
        <v>3</v>
      </c>
      <c r="P493" s="19" t="s">
        <v>4</v>
      </c>
      <c r="Q493" s="19" t="s">
        <v>5</v>
      </c>
      <c r="T493" s="23"/>
      <c r="U493" s="23"/>
    </row>
    <row r="494" spans="1:30" s="14" customFormat="1" ht="10.5" customHeight="1" x14ac:dyDescent="0.2">
      <c r="A494" s="152">
        <v>1</v>
      </c>
      <c r="B494" s="24"/>
      <c r="C494" s="71"/>
      <c r="D494" s="16"/>
      <c r="E494" s="62"/>
      <c r="F494" s="71"/>
      <c r="G494" s="16"/>
      <c r="H494" s="62"/>
      <c r="I494" s="93"/>
      <c r="J494" s="17"/>
      <c r="K494" s="18"/>
      <c r="L494" s="157" t="s">
        <v>145</v>
      </c>
      <c r="M494" s="14" t="str">
        <f>IF(D494=R494,Q494,IF(G494=D494,N494,IF(G494&gt;D494,O494,IF(G494&lt;D494,P494,Q494))))</f>
        <v>NUEVO</v>
      </c>
      <c r="N494" s="19" t="s">
        <v>2</v>
      </c>
      <c r="O494" s="19" t="s">
        <v>3</v>
      </c>
      <c r="P494" s="19" t="s">
        <v>4</v>
      </c>
      <c r="Q494" s="19" t="s">
        <v>5</v>
      </c>
      <c r="T494" s="23"/>
      <c r="U494" s="23"/>
    </row>
    <row r="495" spans="1:30" s="14" customFormat="1" ht="10.5" customHeight="1" x14ac:dyDescent="0.25">
      <c r="A495" s="152">
        <v>1</v>
      </c>
      <c r="B495" s="107" t="s">
        <v>105</v>
      </c>
      <c r="C495" s="141"/>
      <c r="D495" s="109"/>
      <c r="E495" s="110"/>
      <c r="F495" s="141"/>
      <c r="G495" s="109"/>
      <c r="H495" s="110"/>
      <c r="I495" s="129"/>
      <c r="J495" s="118"/>
      <c r="K495" s="119"/>
      <c r="L495" s="157" t="s">
        <v>144</v>
      </c>
      <c r="M495" s="14" t="str">
        <f>IF(C495=R495,Q495,IF(F495=C495,N495,IF(F495&gt;C495,O495,IF(F495&lt;C495,P495,Q495))))</f>
        <v>NUEVO</v>
      </c>
      <c r="N495" s="19" t="s">
        <v>2</v>
      </c>
      <c r="O495" s="19" t="s">
        <v>3</v>
      </c>
      <c r="P495" s="19" t="s">
        <v>4</v>
      </c>
      <c r="Q495" s="19" t="s">
        <v>5</v>
      </c>
      <c r="R495"/>
      <c r="S495"/>
      <c r="U495" s="23"/>
    </row>
    <row r="496" spans="1:30" s="14" customFormat="1" ht="10.5" customHeight="1" x14ac:dyDescent="0.25">
      <c r="A496" s="152">
        <v>1</v>
      </c>
      <c r="B496" s="107" t="s">
        <v>129</v>
      </c>
      <c r="C496" s="141"/>
      <c r="D496" s="109"/>
      <c r="E496" s="110"/>
      <c r="F496" s="141"/>
      <c r="G496" s="109"/>
      <c r="H496" s="110"/>
      <c r="I496" s="129"/>
      <c r="J496" s="118"/>
      <c r="K496" s="119"/>
      <c r="L496" s="157"/>
      <c r="N496" s="19"/>
      <c r="O496" s="19"/>
      <c r="P496" s="19"/>
      <c r="Q496" s="19"/>
      <c r="R496"/>
      <c r="S496"/>
      <c r="U496" s="23"/>
    </row>
    <row r="497" spans="1:22" s="14" customFormat="1" ht="10.5" customHeight="1" x14ac:dyDescent="0.2">
      <c r="A497" s="152">
        <v>1</v>
      </c>
      <c r="B497" s="144" t="s">
        <v>86</v>
      </c>
      <c r="C497" s="145"/>
      <c r="D497" s="39"/>
      <c r="E497" s="133"/>
      <c r="F497" s="145"/>
      <c r="G497" s="39"/>
      <c r="H497" s="133"/>
      <c r="I497" s="137"/>
      <c r="J497" s="40"/>
      <c r="K497" s="41"/>
      <c r="L497" s="157"/>
    </row>
    <row r="498" spans="1:22" s="14" customFormat="1" ht="10.5" customHeight="1" x14ac:dyDescent="0.2">
      <c r="A498" s="152">
        <v>1</v>
      </c>
      <c r="B498" s="143" t="s">
        <v>89</v>
      </c>
      <c r="C498" s="120"/>
      <c r="D498" s="109"/>
      <c r="E498" s="110"/>
      <c r="F498" s="120"/>
      <c r="G498" s="109"/>
      <c r="H498" s="110"/>
      <c r="I498" s="111"/>
      <c r="J498" s="112"/>
      <c r="K498" s="119"/>
      <c r="L498" s="157"/>
    </row>
    <row r="499" spans="1:22" s="14" customFormat="1" ht="10.5" customHeight="1" thickBot="1" x14ac:dyDescent="0.3">
      <c r="A499" s="152">
        <v>1</v>
      </c>
      <c r="B499" s="57" t="s">
        <v>0</v>
      </c>
      <c r="C499" s="85"/>
      <c r="D499" s="46">
        <v>0.1</v>
      </c>
      <c r="E499" s="73"/>
      <c r="F499" s="85"/>
      <c r="G499" s="46">
        <v>0.1</v>
      </c>
      <c r="H499" s="73"/>
      <c r="I499" s="95">
        <f>IF(D499=R499,0,(+G499-D499)/+D499)</f>
        <v>0</v>
      </c>
      <c r="J499" s="47" t="str">
        <f t="shared" ref="J499" si="84">M499</f>
        <v>IGUAL</v>
      </c>
      <c r="K499" s="31"/>
      <c r="L499" s="157" t="s">
        <v>145</v>
      </c>
      <c r="M499" s="14" t="str">
        <f>IF(D499=R499,Q499,IF(G499=D499,N499,IF(G499&gt;D499,O499,IF(G499&lt;D499,P499,Q499))))</f>
        <v>IGUAL</v>
      </c>
      <c r="N499" s="19" t="s">
        <v>2</v>
      </c>
      <c r="O499" s="19" t="s">
        <v>3</v>
      </c>
      <c r="P499" s="19" t="s">
        <v>4</v>
      </c>
      <c r="Q499" s="19" t="s">
        <v>5</v>
      </c>
      <c r="S499"/>
      <c r="T499" s="23"/>
    </row>
    <row r="500" spans="1:22" s="14" customFormat="1" ht="10.5" customHeight="1" thickBot="1" x14ac:dyDescent="0.25">
      <c r="A500" s="152">
        <v>1</v>
      </c>
      <c r="B500" s="53" t="s">
        <v>87</v>
      </c>
      <c r="C500" s="59"/>
      <c r="D500" s="48"/>
      <c r="E500" s="74"/>
      <c r="F500" s="59"/>
      <c r="G500" s="48"/>
      <c r="H500" s="74"/>
      <c r="I500" s="44"/>
      <c r="J500" s="44"/>
      <c r="K500" s="49"/>
      <c r="L500" s="157"/>
    </row>
    <row r="501" spans="1:22" s="14" customFormat="1" ht="10.5" customHeight="1" thickBot="1" x14ac:dyDescent="0.25">
      <c r="A501" s="152">
        <v>1</v>
      </c>
      <c r="B501" s="58" t="s">
        <v>88</v>
      </c>
      <c r="C501" s="86"/>
      <c r="D501" s="54"/>
      <c r="E501" s="87"/>
      <c r="F501" s="86"/>
      <c r="G501" s="54"/>
      <c r="H501" s="87"/>
      <c r="I501" s="98"/>
      <c r="J501" s="55"/>
      <c r="K501" s="52"/>
      <c r="L501" s="157"/>
    </row>
    <row r="502" spans="1:22" s="14" customFormat="1" ht="10.5" customHeight="1" thickBot="1" x14ac:dyDescent="0.25">
      <c r="A502" s="152">
        <v>1</v>
      </c>
      <c r="B502" s="53" t="s">
        <v>56</v>
      </c>
      <c r="C502" s="88"/>
      <c r="D502" s="43"/>
      <c r="E502" s="60"/>
      <c r="F502" s="88"/>
      <c r="G502" s="43"/>
      <c r="H502" s="60"/>
      <c r="I502" s="44"/>
      <c r="J502" s="44"/>
      <c r="K502" s="49"/>
      <c r="L502" s="157"/>
    </row>
    <row r="503" spans="1:22" s="14" customFormat="1" ht="10.5" customHeight="1" x14ac:dyDescent="0.2">
      <c r="A503" s="152">
        <v>1</v>
      </c>
      <c r="B503" s="170" t="s">
        <v>57</v>
      </c>
      <c r="C503" s="89"/>
      <c r="D503" s="36"/>
      <c r="E503" s="90"/>
      <c r="F503" s="89"/>
      <c r="G503" s="36"/>
      <c r="H503" s="90"/>
      <c r="I503" s="96"/>
      <c r="J503" s="37"/>
      <c r="K503" s="52"/>
      <c r="L503" s="157"/>
    </row>
    <row r="504" spans="1:22" s="14" customFormat="1" ht="10.5" customHeight="1" x14ac:dyDescent="0.25">
      <c r="A504" s="152">
        <v>1</v>
      </c>
      <c r="B504" s="173" t="s">
        <v>58</v>
      </c>
      <c r="C504" s="69">
        <v>0.15</v>
      </c>
      <c r="D504" s="12"/>
      <c r="E504" s="67"/>
      <c r="F504" s="69">
        <v>0.15</v>
      </c>
      <c r="G504" s="12"/>
      <c r="H504" s="67"/>
      <c r="I504" s="93">
        <f>IF(C504=R504,0,(+F504-C504)/+C504)</f>
        <v>0</v>
      </c>
      <c r="J504" s="17" t="str">
        <f>M504</f>
        <v>IGUAL</v>
      </c>
      <c r="K504" s="18"/>
      <c r="L504" s="157" t="s">
        <v>144</v>
      </c>
      <c r="M504" s="14" t="str">
        <f>IF(C504=R504,Q504,IF(F504=C504,N504,IF(F504&gt;C504,O504,IF(F504&lt;C504,P504,Q504))))</f>
        <v>IGUAL</v>
      </c>
      <c r="N504" s="19" t="s">
        <v>2</v>
      </c>
      <c r="O504" s="19" t="s">
        <v>3</v>
      </c>
      <c r="P504" s="19" t="s">
        <v>4</v>
      </c>
      <c r="Q504" s="19" t="s">
        <v>5</v>
      </c>
      <c r="R504"/>
      <c r="S504"/>
      <c r="T504"/>
      <c r="U504"/>
      <c r="V504"/>
    </row>
    <row r="505" spans="1:22" s="14" customFormat="1" ht="10.5" customHeight="1" x14ac:dyDescent="0.25">
      <c r="A505" s="152">
        <v>1</v>
      </c>
      <c r="B505" s="173" t="s">
        <v>59</v>
      </c>
      <c r="C505" s="69">
        <v>0.1</v>
      </c>
      <c r="D505" s="12"/>
      <c r="E505" s="67"/>
      <c r="F505" s="69">
        <v>0.1</v>
      </c>
      <c r="G505" s="12"/>
      <c r="H505" s="67"/>
      <c r="I505" s="93">
        <f>IF(C505=R505,0,(+F505-C505)/+C505)</f>
        <v>0</v>
      </c>
      <c r="J505" s="17" t="str">
        <f>M505</f>
        <v>IGUAL</v>
      </c>
      <c r="K505" s="18"/>
      <c r="L505" s="157" t="s">
        <v>144</v>
      </c>
      <c r="M505" s="14" t="str">
        <f>IF(C505=R505,Q505,IF(F505=C505,N505,IF(F505&gt;C505,O505,IF(F505&lt;C505,P505,Q505))))</f>
        <v>IGUAL</v>
      </c>
      <c r="N505" s="19" t="s">
        <v>2</v>
      </c>
      <c r="O505" s="19" t="s">
        <v>3</v>
      </c>
      <c r="P505" s="19" t="s">
        <v>4</v>
      </c>
      <c r="Q505" s="19" t="s">
        <v>5</v>
      </c>
      <c r="R505"/>
      <c r="S505"/>
      <c r="T505"/>
      <c r="U505"/>
      <c r="V505"/>
    </row>
    <row r="506" spans="1:22" s="14" customFormat="1" ht="10.5" customHeight="1" thickBot="1" x14ac:dyDescent="0.3">
      <c r="A506" s="152">
        <v>1</v>
      </c>
      <c r="B506" s="174" t="s">
        <v>60</v>
      </c>
      <c r="C506" s="91">
        <v>0.05</v>
      </c>
      <c r="D506" s="32"/>
      <c r="E506" s="92"/>
      <c r="F506" s="91">
        <v>0.05</v>
      </c>
      <c r="G506" s="32"/>
      <c r="H506" s="92"/>
      <c r="I506" s="99">
        <f>IF(C506=R506,0,(+F506-C506)/+C506)</f>
        <v>0</v>
      </c>
      <c r="J506" s="33" t="str">
        <f>M506</f>
        <v>IGUAL</v>
      </c>
      <c r="K506" s="34"/>
      <c r="L506" s="157" t="s">
        <v>144</v>
      </c>
      <c r="M506" s="14" t="str">
        <f>IF(C506=R506,Q506,IF(F506=C506,N506,IF(F506&gt;C506,O506,IF(F506&lt;C506,P506,Q506))))</f>
        <v>IGUAL</v>
      </c>
      <c r="N506" s="19" t="s">
        <v>2</v>
      </c>
      <c r="O506" s="19" t="s">
        <v>3</v>
      </c>
      <c r="P506" s="19" t="s">
        <v>4</v>
      </c>
      <c r="Q506" s="19" t="s">
        <v>5</v>
      </c>
      <c r="R506"/>
      <c r="S506"/>
      <c r="T506"/>
      <c r="U506"/>
      <c r="V506"/>
    </row>
    <row r="507" spans="1:22" s="2" customFormat="1" ht="9.75" customHeight="1" x14ac:dyDescent="0.25">
      <c r="A507" s="152">
        <v>1</v>
      </c>
      <c r="B507" s="6"/>
      <c r="C507" s="3"/>
      <c r="F507" s="3"/>
      <c r="I507" s="5"/>
      <c r="J507" s="5"/>
      <c r="K507" s="4"/>
      <c r="L507" s="4"/>
    </row>
    <row r="508" spans="1:22" s="2" customFormat="1" ht="9.75" customHeight="1" x14ac:dyDescent="0.25">
      <c r="A508" s="152">
        <v>1</v>
      </c>
      <c r="B508" s="6"/>
      <c r="C508" s="3"/>
      <c r="F508" s="3"/>
      <c r="I508" s="5"/>
      <c r="J508" s="5"/>
      <c r="K508" s="4"/>
      <c r="L508" s="4"/>
    </row>
    <row r="509" spans="1:22" s="2" customFormat="1" ht="9.75" customHeight="1" x14ac:dyDescent="0.25">
      <c r="A509" s="152">
        <v>1</v>
      </c>
      <c r="B509" s="6"/>
      <c r="C509" s="3"/>
      <c r="F509" s="3"/>
      <c r="I509" s="5"/>
      <c r="J509" s="5"/>
      <c r="K509" s="4"/>
      <c r="L509" s="4"/>
    </row>
    <row r="510" spans="1:22" s="2" customFormat="1" ht="9.75" customHeight="1" x14ac:dyDescent="0.25">
      <c r="A510" s="152">
        <v>1</v>
      </c>
      <c r="B510" s="6"/>
      <c r="C510" s="3"/>
      <c r="F510" s="3"/>
      <c r="I510" s="5"/>
      <c r="J510" s="5"/>
      <c r="K510" s="4"/>
      <c r="L510" s="4"/>
    </row>
    <row r="511" spans="1:22" s="2" customFormat="1" ht="9.75" customHeight="1" x14ac:dyDescent="0.25">
      <c r="A511" s="152">
        <v>1</v>
      </c>
      <c r="B511" s="6"/>
      <c r="C511" s="3"/>
      <c r="F511" s="3"/>
      <c r="I511" s="5"/>
      <c r="J511" s="5"/>
      <c r="K511" s="4"/>
      <c r="L511" s="4"/>
    </row>
    <row r="512" spans="1:22" s="2" customFormat="1" ht="9.75" customHeight="1" x14ac:dyDescent="0.25">
      <c r="A512" s="152">
        <v>1</v>
      </c>
      <c r="B512" s="6"/>
      <c r="C512" s="3"/>
      <c r="F512" s="3"/>
      <c r="I512" s="5"/>
      <c r="J512" s="5"/>
      <c r="K512" s="4"/>
      <c r="L512" s="4"/>
    </row>
    <row r="513" spans="1:12" s="2" customFormat="1" ht="9.75" customHeight="1" x14ac:dyDescent="0.25">
      <c r="A513" s="152">
        <v>1</v>
      </c>
      <c r="B513" s="6"/>
      <c r="C513" s="3"/>
      <c r="F513" s="3"/>
      <c r="I513" s="5"/>
      <c r="J513" s="5"/>
      <c r="K513" s="4"/>
      <c r="L513" s="4"/>
    </row>
    <row r="514" spans="1:12" s="2" customFormat="1" ht="9.75" customHeight="1" x14ac:dyDescent="0.25">
      <c r="A514" s="152">
        <v>1</v>
      </c>
      <c r="B514" s="6"/>
      <c r="C514" s="3"/>
      <c r="F514" s="3"/>
      <c r="I514" s="5"/>
      <c r="J514" s="5"/>
      <c r="K514" s="4"/>
      <c r="L514" s="4"/>
    </row>
    <row r="515" spans="1:12" s="2" customFormat="1" ht="9.75" customHeight="1" x14ac:dyDescent="0.25">
      <c r="A515" s="152">
        <v>1</v>
      </c>
      <c r="B515" s="6"/>
      <c r="C515" s="3"/>
      <c r="F515" s="3"/>
      <c r="I515" s="5"/>
      <c r="J515" s="5"/>
      <c r="K515" s="4"/>
      <c r="L515" s="4"/>
    </row>
    <row r="516" spans="1:12" s="2" customFormat="1" ht="9.75" customHeight="1" x14ac:dyDescent="0.25">
      <c r="A516" s="152">
        <v>1</v>
      </c>
      <c r="B516" s="6"/>
      <c r="C516" s="3"/>
      <c r="F516" s="3"/>
      <c r="I516" s="5"/>
      <c r="J516" s="5"/>
      <c r="K516" s="4"/>
      <c r="L516" s="4"/>
    </row>
    <row r="517" spans="1:12" s="2" customFormat="1" ht="9.75" customHeight="1" x14ac:dyDescent="0.25">
      <c r="A517" s="152">
        <v>1</v>
      </c>
      <c r="B517" s="6"/>
      <c r="C517" s="3"/>
      <c r="F517" s="3"/>
      <c r="I517" s="5"/>
      <c r="J517" s="5"/>
      <c r="K517" s="4"/>
      <c r="L517" s="4"/>
    </row>
    <row r="518" spans="1:12" s="2" customFormat="1" ht="9.75" customHeight="1" x14ac:dyDescent="0.25">
      <c r="A518" s="152">
        <v>1</v>
      </c>
      <c r="B518" s="6"/>
      <c r="C518" s="3"/>
      <c r="F518" s="3"/>
      <c r="I518" s="5"/>
      <c r="J518" s="5"/>
      <c r="K518" s="4"/>
      <c r="L518" s="4"/>
    </row>
    <row r="519" spans="1:12" s="2" customFormat="1" ht="9.75" customHeight="1" x14ac:dyDescent="0.25">
      <c r="A519" s="152">
        <v>1</v>
      </c>
      <c r="B519" s="6"/>
      <c r="C519" s="3"/>
      <c r="F519" s="3"/>
      <c r="I519" s="5"/>
      <c r="J519" s="5"/>
      <c r="K519" s="4"/>
      <c r="L519" s="4"/>
    </row>
    <row r="520" spans="1:12" s="2" customFormat="1" ht="9.75" customHeight="1" x14ac:dyDescent="0.25">
      <c r="A520" s="152">
        <v>1</v>
      </c>
      <c r="B520" s="6"/>
      <c r="C520" s="3"/>
      <c r="F520" s="3"/>
      <c r="I520" s="5"/>
      <c r="J520" s="5"/>
      <c r="K520" s="4"/>
      <c r="L520" s="4"/>
    </row>
    <row r="521" spans="1:12" s="2" customFormat="1" ht="9.75" customHeight="1" x14ac:dyDescent="0.25">
      <c r="A521" s="152">
        <v>1</v>
      </c>
      <c r="B521" s="6"/>
      <c r="C521" s="3"/>
      <c r="F521" s="3"/>
      <c r="I521" s="5"/>
      <c r="J521" s="5"/>
      <c r="K521" s="4"/>
      <c r="L521" s="4"/>
    </row>
    <row r="522" spans="1:12" s="2" customFormat="1" ht="9.75" customHeight="1" x14ac:dyDescent="0.25">
      <c r="A522" s="152">
        <v>1</v>
      </c>
      <c r="B522" s="6"/>
      <c r="C522" s="3"/>
      <c r="F522" s="3"/>
      <c r="I522" s="5"/>
      <c r="J522" s="5"/>
      <c r="K522" s="4"/>
      <c r="L522" s="4"/>
    </row>
    <row r="523" spans="1:12" s="2" customFormat="1" ht="9.75" customHeight="1" x14ac:dyDescent="0.25">
      <c r="A523" s="152">
        <v>1</v>
      </c>
      <c r="B523" s="6"/>
      <c r="C523" s="3"/>
      <c r="F523" s="3"/>
      <c r="I523" s="5"/>
      <c r="J523" s="5"/>
      <c r="K523" s="4"/>
      <c r="L523" s="4"/>
    </row>
    <row r="524" spans="1:12" s="2" customFormat="1" ht="9.75" customHeight="1" x14ac:dyDescent="0.25">
      <c r="A524" s="152">
        <v>1</v>
      </c>
      <c r="B524" s="6"/>
      <c r="C524" s="3"/>
      <c r="F524" s="3"/>
      <c r="I524" s="5"/>
      <c r="J524" s="5"/>
      <c r="K524" s="4"/>
      <c r="L524" s="4"/>
    </row>
    <row r="525" spans="1:12" s="2" customFormat="1" ht="9.75" customHeight="1" x14ac:dyDescent="0.25">
      <c r="A525" s="152">
        <v>1</v>
      </c>
      <c r="B525" s="6"/>
      <c r="C525" s="3"/>
      <c r="F525" s="3"/>
      <c r="I525" s="5"/>
      <c r="J525" s="5"/>
      <c r="K525" s="4"/>
      <c r="L525" s="4"/>
    </row>
    <row r="526" spans="1:12" s="2" customFormat="1" ht="9.75" customHeight="1" x14ac:dyDescent="0.25">
      <c r="A526" s="152">
        <v>1</v>
      </c>
      <c r="B526" s="6"/>
      <c r="C526" s="3"/>
      <c r="F526" s="3"/>
      <c r="I526" s="5"/>
      <c r="J526" s="5"/>
      <c r="K526" s="4"/>
      <c r="L526" s="4"/>
    </row>
    <row r="527" spans="1:12" s="2" customFormat="1" ht="9.75" customHeight="1" x14ac:dyDescent="0.25">
      <c r="A527" s="152">
        <v>1</v>
      </c>
      <c r="B527" s="6"/>
      <c r="C527" s="3"/>
      <c r="F527" s="3"/>
      <c r="I527" s="5"/>
      <c r="J527" s="5"/>
      <c r="K527" s="4"/>
      <c r="L527" s="4"/>
    </row>
    <row r="528" spans="1:12" ht="9.75" customHeight="1" x14ac:dyDescent="0.25">
      <c r="A528" s="152">
        <v>1</v>
      </c>
    </row>
    <row r="529" spans="1:1" ht="9.75" customHeight="1" x14ac:dyDescent="0.25">
      <c r="A529" s="152">
        <v>1</v>
      </c>
    </row>
    <row r="530" spans="1:1" ht="9.75" customHeight="1" x14ac:dyDescent="0.25">
      <c r="A530" s="152">
        <v>1</v>
      </c>
    </row>
    <row r="531" spans="1:1" ht="9.75" customHeight="1" x14ac:dyDescent="0.25">
      <c r="A531" s="152">
        <v>1</v>
      </c>
    </row>
    <row r="532" spans="1:1" ht="9.75" customHeight="1" x14ac:dyDescent="0.25">
      <c r="A532" s="152">
        <v>1</v>
      </c>
    </row>
    <row r="533" spans="1:1" ht="9.75" customHeight="1" x14ac:dyDescent="0.25">
      <c r="A533" s="152">
        <v>1</v>
      </c>
    </row>
    <row r="534" spans="1:1" ht="9.75" customHeight="1" x14ac:dyDescent="0.25">
      <c r="A534" s="152">
        <v>1</v>
      </c>
    </row>
    <row r="535" spans="1:1" ht="9.75" customHeight="1" x14ac:dyDescent="0.25">
      <c r="A535" s="152">
        <v>1</v>
      </c>
    </row>
    <row r="536" spans="1:1" ht="9.75" customHeight="1" x14ac:dyDescent="0.25">
      <c r="A536" s="152">
        <v>1</v>
      </c>
    </row>
    <row r="537" spans="1:1" ht="9.75" customHeight="1" x14ac:dyDescent="0.25">
      <c r="A537" s="152">
        <v>1</v>
      </c>
    </row>
    <row r="538" spans="1:1" ht="9.75" customHeight="1" x14ac:dyDescent="0.25">
      <c r="A538" s="152">
        <v>1</v>
      </c>
    </row>
    <row r="539" spans="1:1" ht="9.75" customHeight="1" x14ac:dyDescent="0.25">
      <c r="A539" s="152">
        <v>1</v>
      </c>
    </row>
    <row r="540" spans="1:1" ht="9.75" customHeight="1" x14ac:dyDescent="0.25">
      <c r="A540" s="152">
        <v>1</v>
      </c>
    </row>
    <row r="541" spans="1:1" ht="9.75" customHeight="1" x14ac:dyDescent="0.25">
      <c r="A541" s="152">
        <v>1</v>
      </c>
    </row>
    <row r="542" spans="1:1" ht="9.75" customHeight="1" x14ac:dyDescent="0.25">
      <c r="A542" s="152">
        <v>1</v>
      </c>
    </row>
    <row r="543" spans="1:1" ht="9.75" customHeight="1" x14ac:dyDescent="0.25">
      <c r="A543" s="152">
        <v>1</v>
      </c>
    </row>
    <row r="544" spans="1:1" ht="9.75" customHeight="1" x14ac:dyDescent="0.25">
      <c r="A544" s="152">
        <v>1</v>
      </c>
    </row>
    <row r="545" spans="1:1" ht="9.75" customHeight="1" x14ac:dyDescent="0.25">
      <c r="A545" s="152">
        <v>1</v>
      </c>
    </row>
    <row r="546" spans="1:1" ht="9.75" customHeight="1" x14ac:dyDescent="0.25">
      <c r="A546" s="152">
        <v>1</v>
      </c>
    </row>
    <row r="547" spans="1:1" ht="9.75" customHeight="1" x14ac:dyDescent="0.25">
      <c r="A547" s="152">
        <v>1</v>
      </c>
    </row>
    <row r="548" spans="1:1" ht="9.75" customHeight="1" x14ac:dyDescent="0.25">
      <c r="A548" s="152">
        <v>1</v>
      </c>
    </row>
    <row r="549" spans="1:1" ht="9.75" customHeight="1" x14ac:dyDescent="0.25">
      <c r="A549" s="152">
        <v>1</v>
      </c>
    </row>
    <row r="550" spans="1:1" ht="9.75" customHeight="1" x14ac:dyDescent="0.25">
      <c r="A550" s="152">
        <v>1</v>
      </c>
    </row>
    <row r="551" spans="1:1" ht="9.75" customHeight="1" x14ac:dyDescent="0.25">
      <c r="A551" s="152">
        <v>1</v>
      </c>
    </row>
    <row r="552" spans="1:1" ht="9.75" customHeight="1" x14ac:dyDescent="0.25">
      <c r="A552" s="152">
        <v>1</v>
      </c>
    </row>
    <row r="553" spans="1:1" x14ac:dyDescent="0.25">
      <c r="A553" s="152">
        <v>1</v>
      </c>
    </row>
    <row r="554" spans="1:1" x14ac:dyDescent="0.25">
      <c r="A554" s="152">
        <v>1</v>
      </c>
    </row>
    <row r="555" spans="1:1" x14ac:dyDescent="0.25">
      <c r="A555" s="152">
        <v>1</v>
      </c>
    </row>
    <row r="556" spans="1:1" x14ac:dyDescent="0.25">
      <c r="A556" s="152">
        <v>1</v>
      </c>
    </row>
    <row r="557" spans="1:1" x14ac:dyDescent="0.25">
      <c r="A557" s="152">
        <v>1</v>
      </c>
    </row>
    <row r="558" spans="1:1" x14ac:dyDescent="0.25">
      <c r="A558" s="152">
        <v>1</v>
      </c>
    </row>
    <row r="559" spans="1:1" x14ac:dyDescent="0.25">
      <c r="A559" s="152">
        <v>1</v>
      </c>
    </row>
    <row r="560" spans="1:1" x14ac:dyDescent="0.25">
      <c r="A560" s="152">
        <v>1</v>
      </c>
    </row>
    <row r="561" spans="1:1" x14ac:dyDescent="0.25">
      <c r="A561" s="152">
        <v>1</v>
      </c>
    </row>
    <row r="562" spans="1:1" x14ac:dyDescent="0.25">
      <c r="A562" s="152">
        <v>1</v>
      </c>
    </row>
    <row r="563" spans="1:1" x14ac:dyDescent="0.25">
      <c r="A563" s="152">
        <v>1</v>
      </c>
    </row>
    <row r="564" spans="1:1" x14ac:dyDescent="0.25">
      <c r="A564" s="152">
        <v>1</v>
      </c>
    </row>
    <row r="565" spans="1:1" x14ac:dyDescent="0.25">
      <c r="A565" s="152">
        <v>1</v>
      </c>
    </row>
    <row r="566" spans="1:1" x14ac:dyDescent="0.25">
      <c r="A566" s="152">
        <v>1</v>
      </c>
    </row>
    <row r="567" spans="1:1" x14ac:dyDescent="0.25">
      <c r="A567" s="152">
        <v>1</v>
      </c>
    </row>
  </sheetData>
  <mergeCells count="10">
    <mergeCell ref="I11:K11"/>
    <mergeCell ref="B1:K1"/>
    <mergeCell ref="B2:K2"/>
    <mergeCell ref="B3:K3"/>
    <mergeCell ref="B4:B6"/>
    <mergeCell ref="C4:E4"/>
    <mergeCell ref="F4:H4"/>
    <mergeCell ref="I4:K5"/>
    <mergeCell ref="C5:E5"/>
    <mergeCell ref="F5:H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F567"/>
  <sheetViews>
    <sheetView showGridLines="0" topLeftCell="B1" zoomScale="130" zoomScaleNormal="130" workbookViewId="0">
      <pane ySplit="6" topLeftCell="A396" activePane="bottomLeft" state="frozen"/>
      <selection pane="bottomLeft" activeCell="B1" sqref="A1:XFD1048576"/>
    </sheetView>
  </sheetViews>
  <sheetFormatPr baseColWidth="10" defaultColWidth="11.44140625" defaultRowHeight="10.199999999999999" x14ac:dyDescent="0.25"/>
  <cols>
    <col min="1" max="1" width="1.6640625" style="1" hidden="1" customWidth="1"/>
    <col min="2" max="2" width="44.109375" style="7" customWidth="1"/>
    <col min="3" max="3" width="6.44140625" style="8" customWidth="1"/>
    <col min="4" max="4" width="6.44140625" style="1" customWidth="1"/>
    <col min="5" max="5" width="8" style="1" customWidth="1"/>
    <col min="6" max="6" width="6.109375" style="8" customWidth="1"/>
    <col min="7" max="7" width="7.5546875" style="1" customWidth="1"/>
    <col min="8" max="8" width="7.44140625" style="1" customWidth="1"/>
    <col min="9" max="9" width="6.5546875" style="9" bestFit="1" customWidth="1"/>
    <col min="10" max="10" width="23.5546875" style="9" bestFit="1" customWidth="1"/>
    <col min="11" max="11" width="22.33203125" style="10" bestFit="1" customWidth="1"/>
    <col min="12" max="12" width="3.5546875" style="10" customWidth="1"/>
    <col min="13" max="14" width="4.6640625" style="1" customWidth="1"/>
    <col min="15" max="16" width="4.5546875" style="1" customWidth="1"/>
    <col min="17" max="17" width="2.88671875" style="1" customWidth="1"/>
    <col min="18" max="18" width="4" style="1" customWidth="1"/>
    <col min="19" max="19" width="7.88671875" style="1" customWidth="1"/>
    <col min="20" max="20" width="7.6640625" style="1" customWidth="1"/>
    <col min="21" max="21" width="7.5546875" style="1" customWidth="1"/>
    <col min="22" max="22" width="10.6640625" style="1" customWidth="1"/>
    <col min="23" max="23" width="6.5546875" style="1" customWidth="1"/>
    <col min="24" max="24" width="5.5546875" style="1" customWidth="1"/>
    <col min="25" max="25" width="4.6640625" style="1" customWidth="1"/>
    <col min="26" max="26" width="12" style="1" customWidth="1"/>
    <col min="27" max="16384" width="11.44140625" style="1"/>
  </cols>
  <sheetData>
    <row r="1" spans="1:18" ht="13.2" x14ac:dyDescent="0.25">
      <c r="B1" s="177" t="s">
        <v>153</v>
      </c>
      <c r="C1" s="177"/>
      <c r="D1" s="177"/>
      <c r="E1" s="177"/>
      <c r="F1" s="177"/>
      <c r="G1" s="177"/>
      <c r="H1" s="177"/>
      <c r="I1" s="177"/>
      <c r="J1" s="177"/>
      <c r="K1" s="177"/>
      <c r="M1" s="155" t="s">
        <v>159</v>
      </c>
      <c r="N1" s="155"/>
      <c r="O1" s="155"/>
      <c r="P1" s="155"/>
      <c r="Q1" s="155"/>
      <c r="R1" s="155"/>
    </row>
    <row r="2" spans="1:18" ht="13.2" x14ac:dyDescent="0.25">
      <c r="B2" s="178" t="s">
        <v>464</v>
      </c>
      <c r="C2" s="178"/>
      <c r="D2" s="178"/>
      <c r="E2" s="178"/>
      <c r="F2" s="178"/>
      <c r="G2" s="178"/>
      <c r="H2" s="178"/>
      <c r="I2" s="178"/>
      <c r="J2" s="178"/>
      <c r="K2" s="178"/>
      <c r="M2" s="155" t="s">
        <v>157</v>
      </c>
      <c r="N2" s="155"/>
      <c r="O2" s="155"/>
      <c r="P2" s="155"/>
      <c r="Q2" s="155"/>
      <c r="R2" s="155"/>
    </row>
    <row r="3" spans="1:18" ht="13.8" thickBot="1" x14ac:dyDescent="0.3">
      <c r="B3" s="179" t="s">
        <v>161</v>
      </c>
      <c r="C3" s="179"/>
      <c r="D3" s="179"/>
      <c r="E3" s="179"/>
      <c r="F3" s="179"/>
      <c r="G3" s="179"/>
      <c r="H3" s="179"/>
      <c r="I3" s="179"/>
      <c r="J3" s="179"/>
      <c r="K3" s="179"/>
      <c r="M3" s="155" t="s">
        <v>158</v>
      </c>
      <c r="N3" s="155"/>
      <c r="O3" s="155"/>
      <c r="P3" s="155"/>
      <c r="Q3" s="155"/>
      <c r="R3" s="155"/>
    </row>
    <row r="4" spans="1:18" s="2" customFormat="1" x14ac:dyDescent="0.25">
      <c r="B4" s="180" t="s">
        <v>152</v>
      </c>
      <c r="C4" s="183" t="s">
        <v>146</v>
      </c>
      <c r="D4" s="184"/>
      <c r="E4" s="185"/>
      <c r="F4" s="183" t="s">
        <v>147</v>
      </c>
      <c r="G4" s="184"/>
      <c r="H4" s="185"/>
      <c r="I4" s="186" t="s">
        <v>148</v>
      </c>
      <c r="J4" s="187"/>
      <c r="K4" s="188"/>
      <c r="L4" s="4"/>
      <c r="M4" s="155" t="s">
        <v>155</v>
      </c>
      <c r="N4" s="155"/>
      <c r="O4" s="155"/>
      <c r="P4" s="155"/>
      <c r="Q4" s="155"/>
      <c r="R4" s="156"/>
    </row>
    <row r="5" spans="1:18" s="2" customFormat="1" x14ac:dyDescent="0.25">
      <c r="A5" s="2">
        <v>1</v>
      </c>
      <c r="B5" s="181"/>
      <c r="C5" s="192" t="s">
        <v>160</v>
      </c>
      <c r="D5" s="193"/>
      <c r="E5" s="194"/>
      <c r="F5" s="192" t="s">
        <v>466</v>
      </c>
      <c r="G5" s="193"/>
      <c r="H5" s="194"/>
      <c r="I5" s="189"/>
      <c r="J5" s="190"/>
      <c r="K5" s="191"/>
      <c r="L5" s="4"/>
      <c r="M5" s="155" t="s">
        <v>156</v>
      </c>
      <c r="N5" s="155"/>
      <c r="O5" s="155"/>
      <c r="P5" s="155"/>
      <c r="Q5" s="155"/>
      <c r="R5" s="156"/>
    </row>
    <row r="6" spans="1:18" s="152" customFormat="1" ht="21.75" customHeight="1" thickBot="1" x14ac:dyDescent="0.3">
      <c r="A6" s="152">
        <v>1</v>
      </c>
      <c r="B6" s="182"/>
      <c r="C6" s="148" t="s">
        <v>149</v>
      </c>
      <c r="D6" s="149" t="s">
        <v>143</v>
      </c>
      <c r="E6" s="150" t="s">
        <v>150</v>
      </c>
      <c r="F6" s="148" t="s">
        <v>149</v>
      </c>
      <c r="G6" s="149" t="s">
        <v>143</v>
      </c>
      <c r="H6" s="150" t="s">
        <v>150</v>
      </c>
      <c r="I6" s="146" t="s">
        <v>1</v>
      </c>
      <c r="J6" s="147" t="s">
        <v>154</v>
      </c>
      <c r="K6" s="35" t="s">
        <v>151</v>
      </c>
      <c r="L6" s="151"/>
    </row>
    <row r="7" spans="1:18" s="14" customFormat="1" ht="10.5" customHeight="1" thickBot="1" x14ac:dyDescent="0.25">
      <c r="A7" s="152">
        <v>1</v>
      </c>
      <c r="B7" s="42" t="s">
        <v>7</v>
      </c>
      <c r="C7" s="59"/>
      <c r="D7" s="43"/>
      <c r="E7" s="60"/>
      <c r="F7" s="59"/>
      <c r="G7" s="43"/>
      <c r="H7" s="60"/>
      <c r="I7" s="44"/>
      <c r="J7" s="44"/>
      <c r="K7" s="45"/>
      <c r="L7" s="29"/>
    </row>
    <row r="8" spans="1:18" s="14" customFormat="1" ht="10.5" customHeight="1" x14ac:dyDescent="0.2">
      <c r="A8" s="152">
        <v>1</v>
      </c>
      <c r="B8" s="100" t="s">
        <v>66</v>
      </c>
      <c r="C8" s="101"/>
      <c r="D8" s="102"/>
      <c r="E8" s="103"/>
      <c r="F8" s="101"/>
      <c r="G8" s="102"/>
      <c r="H8" s="103"/>
      <c r="I8" s="104"/>
      <c r="J8" s="105"/>
      <c r="K8" s="106"/>
      <c r="L8" s="157"/>
      <c r="N8" s="19"/>
      <c r="O8" s="19"/>
      <c r="P8" s="19"/>
      <c r="Q8" s="19"/>
    </row>
    <row r="9" spans="1:18" s="14" customFormat="1" ht="10.5" customHeight="1" x14ac:dyDescent="0.2">
      <c r="A9" s="152">
        <v>1</v>
      </c>
      <c r="B9" s="27" t="s">
        <v>29</v>
      </c>
      <c r="C9" s="61">
        <v>0.04</v>
      </c>
      <c r="D9" s="15"/>
      <c r="E9" s="62"/>
      <c r="F9" s="61">
        <v>0.04</v>
      </c>
      <c r="G9" s="15"/>
      <c r="H9" s="62"/>
      <c r="I9" s="93">
        <f>IF(C9=R9,0,(+F9-C9)/+C9)</f>
        <v>0</v>
      </c>
      <c r="J9" s="17" t="str">
        <f>M9</f>
        <v>IGUAL</v>
      </c>
      <c r="K9" s="18"/>
      <c r="L9" s="157" t="s">
        <v>144</v>
      </c>
      <c r="M9" s="14" t="str">
        <f>IF(C9=R9,Q9,IF(F9=C9,N9,IF(F9&gt;C9,O9,IF(F9&lt;C9,P9,Q9))))</f>
        <v>IGUAL</v>
      </c>
      <c r="N9" s="19" t="s">
        <v>2</v>
      </c>
      <c r="O9" s="19" t="s">
        <v>3</v>
      </c>
      <c r="P9" s="19" t="s">
        <v>4</v>
      </c>
      <c r="Q9" s="19" t="s">
        <v>5</v>
      </c>
    </row>
    <row r="10" spans="1:18" s="14" customFormat="1" ht="10.5" customHeight="1" x14ac:dyDescent="0.2">
      <c r="A10" s="152">
        <v>1</v>
      </c>
      <c r="B10" s="107" t="s">
        <v>67</v>
      </c>
      <c r="C10" s="108"/>
      <c r="D10" s="109"/>
      <c r="E10" s="110"/>
      <c r="F10" s="108"/>
      <c r="G10" s="109"/>
      <c r="H10" s="110"/>
      <c r="I10" s="111"/>
      <c r="J10" s="112"/>
      <c r="K10" s="113" t="s">
        <v>465</v>
      </c>
      <c r="L10" s="157"/>
    </row>
    <row r="11" spans="1:18" s="14" customFormat="1" ht="10.5" customHeight="1" x14ac:dyDescent="0.2">
      <c r="A11" s="152">
        <v>1</v>
      </c>
      <c r="B11" s="56" t="s">
        <v>19</v>
      </c>
      <c r="C11" s="63"/>
      <c r="D11" s="16"/>
      <c r="E11" s="62"/>
      <c r="F11" s="63"/>
      <c r="G11" s="16"/>
      <c r="H11" s="62"/>
      <c r="I11" s="175"/>
      <c r="J11" s="175"/>
      <c r="K11" s="176"/>
      <c r="L11" s="157"/>
    </row>
    <row r="12" spans="1:18" s="14" customFormat="1" ht="10.5" customHeight="1" x14ac:dyDescent="0.2">
      <c r="A12" s="152">
        <v>1</v>
      </c>
      <c r="B12" s="27" t="s">
        <v>20</v>
      </c>
      <c r="C12" s="64">
        <v>0.6</v>
      </c>
      <c r="D12" s="11"/>
      <c r="E12" s="62"/>
      <c r="F12" s="64">
        <v>0.6</v>
      </c>
      <c r="G12" s="11"/>
      <c r="H12" s="62"/>
      <c r="I12" s="93">
        <f>IF(C12=R12,0,(+F12-C12)/+C12)</f>
        <v>0</v>
      </c>
      <c r="J12" s="17" t="str">
        <f>M12</f>
        <v>IGUAL</v>
      </c>
      <c r="K12" s="18"/>
      <c r="L12" s="157" t="s">
        <v>144</v>
      </c>
      <c r="M12" s="14" t="str">
        <f>IF(C12=R12,Q12,IF(F12=C12,N12,IF(F12&gt;C12,O12,IF(F12&lt;C12,P12,Q12))))</f>
        <v>IGUAL</v>
      </c>
      <c r="N12" s="19" t="s">
        <v>2</v>
      </c>
      <c r="O12" s="19" t="s">
        <v>3</v>
      </c>
      <c r="P12" s="19" t="s">
        <v>4</v>
      </c>
      <c r="Q12" s="19" t="s">
        <v>5</v>
      </c>
    </row>
    <row r="13" spans="1:18" s="14" customFormat="1" ht="10.5" customHeight="1" x14ac:dyDescent="0.2">
      <c r="A13" s="152">
        <v>1</v>
      </c>
      <c r="B13" s="27" t="s">
        <v>21</v>
      </c>
      <c r="C13" s="64">
        <v>0.75</v>
      </c>
      <c r="D13" s="11"/>
      <c r="E13" s="62"/>
      <c r="F13" s="64">
        <v>0.75</v>
      </c>
      <c r="G13" s="11"/>
      <c r="H13" s="62"/>
      <c r="I13" s="93">
        <f>IF(C13=R13,0,(+F13-C13)/+C13)</f>
        <v>0</v>
      </c>
      <c r="J13" s="17" t="str">
        <f>M13</f>
        <v>IGUAL</v>
      </c>
      <c r="K13" s="18"/>
      <c r="L13" s="157" t="s">
        <v>144</v>
      </c>
      <c r="M13" s="14" t="str">
        <f>IF(C13=R13,Q13,IF(F13=C13,N13,IF(F13&gt;C13,O13,IF(F13&lt;C13,P13,Q13))))</f>
        <v>IGUAL</v>
      </c>
      <c r="N13" s="19" t="s">
        <v>2</v>
      </c>
      <c r="O13" s="19" t="s">
        <v>3</v>
      </c>
      <c r="P13" s="19" t="s">
        <v>4</v>
      </c>
      <c r="Q13" s="19" t="s">
        <v>5</v>
      </c>
    </row>
    <row r="14" spans="1:18" s="14" customFormat="1" ht="10.5" customHeight="1" x14ac:dyDescent="0.2">
      <c r="A14" s="152">
        <v>1</v>
      </c>
      <c r="B14" s="27" t="s">
        <v>22</v>
      </c>
      <c r="C14" s="64">
        <v>1</v>
      </c>
      <c r="D14" s="11"/>
      <c r="E14" s="62"/>
      <c r="F14" s="64">
        <v>1</v>
      </c>
      <c r="G14" s="11"/>
      <c r="H14" s="62"/>
      <c r="I14" s="93">
        <f>IF(C14=R14,0,(+F14-C14)/+C14)</f>
        <v>0</v>
      </c>
      <c r="J14" s="17" t="str">
        <f>M14</f>
        <v>IGUAL</v>
      </c>
      <c r="K14" s="18"/>
      <c r="L14" s="157" t="s">
        <v>144</v>
      </c>
      <c r="M14" s="14" t="str">
        <f>IF(C14=R14,Q14,IF(F14=C14,N14,IF(F14&gt;C14,O14,IF(F14&lt;C14,P14,Q14))))</f>
        <v>IGUAL</v>
      </c>
      <c r="N14" s="19" t="s">
        <v>2</v>
      </c>
      <c r="O14" s="19" t="s">
        <v>3</v>
      </c>
      <c r="P14" s="19" t="s">
        <v>4</v>
      </c>
      <c r="Q14" s="19" t="s">
        <v>5</v>
      </c>
    </row>
    <row r="15" spans="1:18" s="14" customFormat="1" ht="10.5" customHeight="1" x14ac:dyDescent="0.2">
      <c r="A15" s="152">
        <v>1</v>
      </c>
      <c r="B15" s="56" t="s">
        <v>23</v>
      </c>
      <c r="C15" s="64"/>
      <c r="D15" s="11"/>
      <c r="E15" s="62"/>
      <c r="F15" s="64"/>
      <c r="G15" s="11"/>
      <c r="H15" s="62"/>
      <c r="I15" s="94"/>
      <c r="J15" s="13"/>
      <c r="K15" s="18"/>
      <c r="L15" s="157"/>
    </row>
    <row r="16" spans="1:18" s="14" customFormat="1" ht="10.5" customHeight="1" x14ac:dyDescent="0.2">
      <c r="A16" s="152">
        <v>1</v>
      </c>
      <c r="B16" s="27" t="s">
        <v>24</v>
      </c>
      <c r="C16" s="64">
        <v>1</v>
      </c>
      <c r="D16" s="16"/>
      <c r="E16" s="62"/>
      <c r="F16" s="64">
        <v>1</v>
      </c>
      <c r="G16" s="16"/>
      <c r="H16" s="62"/>
      <c r="I16" s="93">
        <f>IF(C16=R16,0,(+F16-C16)/+C16)</f>
        <v>0</v>
      </c>
      <c r="J16" s="17" t="str">
        <f>M16</f>
        <v>IGUAL</v>
      </c>
      <c r="K16" s="18"/>
      <c r="L16" s="157" t="s">
        <v>144</v>
      </c>
      <c r="M16" s="14" t="str">
        <f>IF(C16=R16,Q16,IF(F16=C16,N16,IF(F16&gt;C16,O16,IF(F16&lt;C16,P16,Q16))))</f>
        <v>IGUAL</v>
      </c>
      <c r="N16" s="19" t="s">
        <v>2</v>
      </c>
      <c r="O16" s="19" t="s">
        <v>3</v>
      </c>
      <c r="P16" s="19" t="s">
        <v>4</v>
      </c>
      <c r="Q16" s="19" t="s">
        <v>5</v>
      </c>
    </row>
    <row r="17" spans="1:19" s="14" customFormat="1" ht="10.5" customHeight="1" x14ac:dyDescent="0.2">
      <c r="A17" s="152">
        <v>1</v>
      </c>
      <c r="B17" s="56" t="s">
        <v>25</v>
      </c>
      <c r="C17" s="64"/>
      <c r="D17" s="16"/>
      <c r="E17" s="62"/>
      <c r="F17" s="64"/>
      <c r="G17" s="16"/>
      <c r="H17" s="62"/>
      <c r="I17" s="94"/>
      <c r="J17" s="13"/>
      <c r="K17" s="18"/>
      <c r="L17" s="157"/>
    </row>
    <row r="18" spans="1:19" s="14" customFormat="1" ht="10.5" customHeight="1" x14ac:dyDescent="0.2">
      <c r="A18" s="152">
        <v>1</v>
      </c>
      <c r="B18" s="27" t="s">
        <v>95</v>
      </c>
      <c r="C18" s="64">
        <v>1</v>
      </c>
      <c r="D18" s="16"/>
      <c r="E18" s="62"/>
      <c r="F18" s="64">
        <v>1</v>
      </c>
      <c r="G18" s="16"/>
      <c r="H18" s="62"/>
      <c r="I18" s="93">
        <f>IF(C18=R18,0,(+F18-C18)/+C18)</f>
        <v>0</v>
      </c>
      <c r="J18" s="17" t="str">
        <f>M18</f>
        <v>IGUAL</v>
      </c>
      <c r="K18" s="20"/>
      <c r="L18" s="157" t="s">
        <v>144</v>
      </c>
      <c r="M18" s="14" t="str">
        <f>IF(C18=R18,Q18,IF(F18=C18,N18,IF(F18&gt;C18,O18,IF(F18&lt;C18,P18,Q18))))</f>
        <v>IGUAL</v>
      </c>
      <c r="N18" s="19" t="s">
        <v>2</v>
      </c>
      <c r="O18" s="19" t="s">
        <v>3</v>
      </c>
      <c r="P18" s="19" t="s">
        <v>4</v>
      </c>
      <c r="Q18" s="19" t="s">
        <v>5</v>
      </c>
    </row>
    <row r="19" spans="1:19" s="14" customFormat="1" ht="10.5" customHeight="1" x14ac:dyDescent="0.2">
      <c r="A19" s="152">
        <v>1</v>
      </c>
      <c r="B19" s="56" t="s">
        <v>26</v>
      </c>
      <c r="C19" s="64"/>
      <c r="D19" s="16"/>
      <c r="E19" s="62"/>
      <c r="F19" s="64"/>
      <c r="G19" s="16"/>
      <c r="H19" s="62"/>
      <c r="I19" s="94"/>
      <c r="J19" s="13"/>
      <c r="K19" s="18"/>
      <c r="L19" s="157"/>
    </row>
    <row r="20" spans="1:19" s="14" customFormat="1" ht="10.5" customHeight="1" x14ac:dyDescent="0.2">
      <c r="A20" s="152">
        <v>1</v>
      </c>
      <c r="B20" s="27" t="s">
        <v>27</v>
      </c>
      <c r="C20" s="64">
        <v>1</v>
      </c>
      <c r="D20" s="16"/>
      <c r="E20" s="62"/>
      <c r="F20" s="64">
        <v>1</v>
      </c>
      <c r="G20" s="16"/>
      <c r="H20" s="62"/>
      <c r="I20" s="93">
        <f>IF(C20=R20,0,(+F20-C20)/+C20)</f>
        <v>0</v>
      </c>
      <c r="J20" s="17" t="str">
        <f>M20</f>
        <v>IGUAL</v>
      </c>
      <c r="K20" s="18"/>
      <c r="L20" s="157" t="s">
        <v>144</v>
      </c>
      <c r="M20" s="14" t="str">
        <f>IF(C20=R20,Q20,IF(F20=C20,N20,IF(F20&gt;C20,O20,IF(F20&lt;C20,P20,Q20))))</f>
        <v>IGUAL</v>
      </c>
      <c r="N20" s="19" t="s">
        <v>2</v>
      </c>
      <c r="O20" s="19" t="s">
        <v>3</v>
      </c>
      <c r="P20" s="19" t="s">
        <v>4</v>
      </c>
      <c r="Q20" s="19" t="s">
        <v>5</v>
      </c>
    </row>
    <row r="21" spans="1:19" s="14" customFormat="1" ht="10.5" customHeight="1" x14ac:dyDescent="0.2">
      <c r="A21" s="152">
        <v>1</v>
      </c>
      <c r="B21" s="27" t="s">
        <v>101</v>
      </c>
      <c r="C21" s="64">
        <v>0.75</v>
      </c>
      <c r="D21" s="16"/>
      <c r="E21" s="62"/>
      <c r="F21" s="64">
        <v>0.75</v>
      </c>
      <c r="G21" s="16"/>
      <c r="H21" s="62"/>
      <c r="I21" s="93">
        <f>IF(C21=R21,0,(+F21-C21)/+C21)</f>
        <v>0</v>
      </c>
      <c r="J21" s="17" t="str">
        <f>M21</f>
        <v>IGUAL</v>
      </c>
      <c r="K21" s="18"/>
      <c r="L21" s="157" t="s">
        <v>144</v>
      </c>
      <c r="M21" s="14" t="str">
        <f>IF(C21=R21,Q21,IF(F21=C21,N21,IF(F21&gt;C21,O21,IF(F21&lt;C21,P21,Q21))))</f>
        <v>IGUAL</v>
      </c>
      <c r="N21" s="19" t="s">
        <v>2</v>
      </c>
      <c r="O21" s="19" t="s">
        <v>3</v>
      </c>
      <c r="P21" s="19" t="s">
        <v>4</v>
      </c>
      <c r="Q21" s="19" t="s">
        <v>5</v>
      </c>
    </row>
    <row r="22" spans="1:19" s="14" customFormat="1" ht="13.2" x14ac:dyDescent="0.25">
      <c r="A22" s="152">
        <v>1</v>
      </c>
      <c r="B22" s="27" t="s">
        <v>11</v>
      </c>
      <c r="C22" s="64"/>
      <c r="D22" s="11">
        <v>4</v>
      </c>
      <c r="E22" s="65"/>
      <c r="F22" s="64"/>
      <c r="G22" s="11">
        <v>4</v>
      </c>
      <c r="H22" s="65"/>
      <c r="I22" s="93">
        <f>IF(C22=R22,0,(+F22-C22)/+C22)</f>
        <v>0</v>
      </c>
      <c r="J22" s="17" t="str">
        <f>M22</f>
        <v>IGUAL</v>
      </c>
      <c r="K22" s="18"/>
      <c r="L22" s="157" t="s">
        <v>145</v>
      </c>
      <c r="M22" s="14" t="str">
        <f>IF(D22=R22,Q22,IF(G22=D22,N22,IF(G22&gt;D22,O22,IF(G22&lt;D22,P22,Q22))))</f>
        <v>IGUAL</v>
      </c>
      <c r="N22" s="19" t="s">
        <v>2</v>
      </c>
      <c r="O22" s="19" t="s">
        <v>3</v>
      </c>
      <c r="P22" s="19" t="s">
        <v>4</v>
      </c>
      <c r="Q22" s="19" t="s">
        <v>5</v>
      </c>
      <c r="R22"/>
      <c r="S22"/>
    </row>
    <row r="23" spans="1:19" s="14" customFormat="1" ht="21.6" customHeight="1" x14ac:dyDescent="0.2">
      <c r="A23" s="152">
        <v>1</v>
      </c>
      <c r="B23" s="56" t="s">
        <v>162</v>
      </c>
      <c r="C23" s="61"/>
      <c r="D23" s="15"/>
      <c r="E23" s="62"/>
      <c r="F23" s="61"/>
      <c r="G23" s="15"/>
      <c r="H23" s="62"/>
      <c r="I23" s="93">
        <f>IF(C23=R23,0,(+F23-C23)/+C23)</f>
        <v>0</v>
      </c>
      <c r="J23" s="17" t="s">
        <v>171</v>
      </c>
      <c r="K23" s="18"/>
      <c r="L23" s="157" t="s">
        <v>144</v>
      </c>
      <c r="M23" s="14" t="str">
        <f>IF(C23=R23,Q23,IF(F23=C23,N23,IF(F23&gt;C23,O23,IF(F23&lt;C23,P23,Q23))))</f>
        <v>NUEVO</v>
      </c>
      <c r="N23" s="19" t="s">
        <v>2</v>
      </c>
      <c r="O23" s="19" t="s">
        <v>3</v>
      </c>
      <c r="P23" s="19" t="s">
        <v>4</v>
      </c>
      <c r="Q23" s="19" t="s">
        <v>5</v>
      </c>
    </row>
    <row r="24" spans="1:19" s="14" customFormat="1" ht="10.5" customHeight="1" x14ac:dyDescent="0.2">
      <c r="A24" s="152">
        <v>1</v>
      </c>
      <c r="B24" s="168" t="s">
        <v>90</v>
      </c>
      <c r="C24" s="66" t="s">
        <v>132</v>
      </c>
      <c r="D24" s="21" t="s">
        <v>133</v>
      </c>
      <c r="E24" s="67"/>
      <c r="F24" s="66" t="s">
        <v>132</v>
      </c>
      <c r="G24" s="21" t="s">
        <v>133</v>
      </c>
      <c r="H24" s="67"/>
      <c r="I24" s="94"/>
      <c r="J24" s="13"/>
      <c r="K24" s="18"/>
      <c r="L24" s="157"/>
    </row>
    <row r="25" spans="1:19" s="14" customFormat="1" ht="10.5" customHeight="1" x14ac:dyDescent="0.2">
      <c r="A25" s="152">
        <v>1</v>
      </c>
      <c r="B25" s="24" t="s">
        <v>106</v>
      </c>
      <c r="C25" s="68">
        <v>0.5</v>
      </c>
      <c r="D25" s="11">
        <v>2</v>
      </c>
      <c r="E25" s="67"/>
      <c r="F25" s="68">
        <v>0.5</v>
      </c>
      <c r="G25" s="11">
        <v>2</v>
      </c>
      <c r="H25" s="67"/>
      <c r="I25" s="93">
        <f>IF(D25=R25,0,(+G25-D25)/+D25)</f>
        <v>0</v>
      </c>
      <c r="J25" s="17" t="str">
        <f>M25</f>
        <v>IGUAL</v>
      </c>
      <c r="K25" s="18"/>
      <c r="L25" s="157" t="s">
        <v>145</v>
      </c>
      <c r="M25" s="14" t="str">
        <f>IF(D25=R25,Q25,IF(G25=D25,N25,IF(G25&gt;D25,O25,IF(G25&lt;D25,P25,Q25))))</f>
        <v>IGUAL</v>
      </c>
      <c r="N25" s="19" t="s">
        <v>2</v>
      </c>
      <c r="O25" s="19" t="s">
        <v>3</v>
      </c>
      <c r="P25" s="19" t="s">
        <v>4</v>
      </c>
      <c r="Q25" s="19" t="s">
        <v>5</v>
      </c>
    </row>
    <row r="26" spans="1:19" s="14" customFormat="1" ht="10.5" customHeight="1" x14ac:dyDescent="0.2">
      <c r="A26" s="152">
        <v>1</v>
      </c>
      <c r="B26" s="24" t="s">
        <v>107</v>
      </c>
      <c r="C26" s="68">
        <v>0.625</v>
      </c>
      <c r="D26" s="11">
        <v>2.5</v>
      </c>
      <c r="E26" s="67"/>
      <c r="F26" s="68">
        <v>0.625</v>
      </c>
      <c r="G26" s="11">
        <v>2.5</v>
      </c>
      <c r="H26" s="67"/>
      <c r="I26" s="93">
        <f>IF(D26=R26,0,(+G26-D26)/+D26)</f>
        <v>0</v>
      </c>
      <c r="J26" s="17" t="str">
        <f>M26</f>
        <v>IGUAL</v>
      </c>
      <c r="K26" s="18"/>
      <c r="L26" s="157" t="s">
        <v>145</v>
      </c>
      <c r="M26" s="14" t="str">
        <f>IF(D26=R26,Q26,IF(G26=D26,N26,IF(G26&gt;D26,O26,IF(G26&lt;D26,P26,Q26))))</f>
        <v>IGUAL</v>
      </c>
      <c r="N26" s="19" t="s">
        <v>2</v>
      </c>
      <c r="O26" s="19" t="s">
        <v>3</v>
      </c>
      <c r="P26" s="19" t="s">
        <v>4</v>
      </c>
      <c r="Q26" s="19" t="s">
        <v>5</v>
      </c>
    </row>
    <row r="27" spans="1:19" s="14" customFormat="1" ht="10.5" customHeight="1" x14ac:dyDescent="0.2">
      <c r="A27" s="152">
        <v>1</v>
      </c>
      <c r="B27" s="24" t="s">
        <v>108</v>
      </c>
      <c r="C27" s="68">
        <v>0.75</v>
      </c>
      <c r="D27" s="11">
        <v>3</v>
      </c>
      <c r="E27" s="67"/>
      <c r="F27" s="68">
        <v>0.75</v>
      </c>
      <c r="G27" s="11">
        <v>3</v>
      </c>
      <c r="H27" s="67"/>
      <c r="I27" s="93">
        <f>IF(D27=R27,0,(+G27-D27)/+D27)</f>
        <v>0</v>
      </c>
      <c r="J27" s="17" t="str">
        <f>M27</f>
        <v>IGUAL</v>
      </c>
      <c r="K27" s="18"/>
      <c r="L27" s="157" t="s">
        <v>145</v>
      </c>
      <c r="M27" s="14" t="str">
        <f>IF(D27=R27,Q27,IF(G27=D27,N27,IF(G27&gt;D27,O27,IF(G27&lt;D27,P27,Q27))))</f>
        <v>IGUAL</v>
      </c>
      <c r="N27" s="19" t="s">
        <v>2</v>
      </c>
      <c r="O27" s="19" t="s">
        <v>3</v>
      </c>
      <c r="P27" s="19" t="s">
        <v>4</v>
      </c>
      <c r="Q27" s="19" t="s">
        <v>5</v>
      </c>
    </row>
    <row r="28" spans="1:19" s="14" customFormat="1" ht="10.5" customHeight="1" x14ac:dyDescent="0.2">
      <c r="A28" s="152">
        <v>1</v>
      </c>
      <c r="B28" s="24" t="s">
        <v>109</v>
      </c>
      <c r="C28" s="68">
        <v>0.875</v>
      </c>
      <c r="D28" s="11">
        <v>3.5</v>
      </c>
      <c r="E28" s="67"/>
      <c r="F28" s="68">
        <v>0.875</v>
      </c>
      <c r="G28" s="11">
        <v>3.5</v>
      </c>
      <c r="H28" s="67"/>
      <c r="I28" s="93">
        <f>IF(D28=R28,0,(+G28-D28)/+D28)</f>
        <v>0</v>
      </c>
      <c r="J28" s="17" t="str">
        <f>M28</f>
        <v>IGUAL</v>
      </c>
      <c r="K28" s="18"/>
      <c r="L28" s="157" t="s">
        <v>145</v>
      </c>
      <c r="M28" s="14" t="str">
        <f>IF(D28=R28,Q28,IF(G28=D28,N28,IF(G28&gt;D28,O28,IF(G28&lt;D28,P28,Q28))))</f>
        <v>IGUAL</v>
      </c>
      <c r="N28" s="19" t="s">
        <v>2</v>
      </c>
      <c r="O28" s="19" t="s">
        <v>3</v>
      </c>
      <c r="P28" s="19" t="s">
        <v>4</v>
      </c>
      <c r="Q28" s="19" t="s">
        <v>5</v>
      </c>
    </row>
    <row r="29" spans="1:19" s="14" customFormat="1" ht="10.5" customHeight="1" x14ac:dyDescent="0.2">
      <c r="A29" s="152">
        <v>1</v>
      </c>
      <c r="B29" s="24" t="s">
        <v>110</v>
      </c>
      <c r="C29" s="68">
        <v>1</v>
      </c>
      <c r="D29" s="11">
        <v>4</v>
      </c>
      <c r="E29" s="67"/>
      <c r="F29" s="68">
        <v>1</v>
      </c>
      <c r="G29" s="11">
        <v>4</v>
      </c>
      <c r="H29" s="67"/>
      <c r="I29" s="93">
        <f>IF(D29=R29,0,(+G29-D29)/+D29)</f>
        <v>0</v>
      </c>
      <c r="J29" s="17" t="str">
        <f>M29</f>
        <v>IGUAL</v>
      </c>
      <c r="K29" s="18"/>
      <c r="L29" s="157" t="s">
        <v>145</v>
      </c>
      <c r="M29" s="14" t="str">
        <f>IF(D29=R29,Q29,IF(G29=D29,N29,IF(G29&gt;D29,O29,IF(G29&lt;D29,P29,Q29))))</f>
        <v>IGUAL</v>
      </c>
      <c r="N29" s="19" t="s">
        <v>2</v>
      </c>
      <c r="O29" s="19" t="s">
        <v>3</v>
      </c>
      <c r="P29" s="19" t="s">
        <v>4</v>
      </c>
      <c r="Q29" s="19" t="s">
        <v>5</v>
      </c>
    </row>
    <row r="30" spans="1:19" s="14" customFormat="1" ht="10.5" customHeight="1" x14ac:dyDescent="0.2">
      <c r="A30" s="152">
        <v>1</v>
      </c>
      <c r="B30" s="168" t="s">
        <v>91</v>
      </c>
      <c r="C30" s="66" t="s">
        <v>132</v>
      </c>
      <c r="D30" s="21" t="s">
        <v>133</v>
      </c>
      <c r="E30" s="67"/>
      <c r="F30" s="66" t="s">
        <v>132</v>
      </c>
      <c r="G30" s="21" t="s">
        <v>133</v>
      </c>
      <c r="H30" s="67"/>
      <c r="I30" s="94"/>
      <c r="J30" s="13"/>
      <c r="K30" s="18"/>
      <c r="L30" s="157"/>
    </row>
    <row r="31" spans="1:19" s="14" customFormat="1" ht="10.5" customHeight="1" x14ac:dyDescent="0.2">
      <c r="A31" s="152">
        <v>1</v>
      </c>
      <c r="B31" s="24" t="s">
        <v>106</v>
      </c>
      <c r="C31" s="68">
        <v>0.5</v>
      </c>
      <c r="D31" s="11">
        <v>2</v>
      </c>
      <c r="E31" s="67"/>
      <c r="F31" s="68">
        <v>0.5</v>
      </c>
      <c r="G31" s="11">
        <v>2</v>
      </c>
      <c r="H31" s="67"/>
      <c r="I31" s="93">
        <f>IF(D31=R31,0,(+G31-D31)/+D31)</f>
        <v>0</v>
      </c>
      <c r="J31" s="17" t="str">
        <f>M31</f>
        <v>IGUAL</v>
      </c>
      <c r="K31" s="18"/>
      <c r="L31" s="157" t="s">
        <v>145</v>
      </c>
      <c r="M31" s="14" t="str">
        <f>IF(D31=R31,Q31,IF(G31=D31,N31,IF(G31&gt;D31,O31,IF(G31&lt;D31,P31,Q31))))</f>
        <v>IGUAL</v>
      </c>
      <c r="N31" s="19" t="s">
        <v>2</v>
      </c>
      <c r="O31" s="19" t="s">
        <v>3</v>
      </c>
      <c r="P31" s="19" t="s">
        <v>4</v>
      </c>
      <c r="Q31" s="19" t="s">
        <v>5</v>
      </c>
    </row>
    <row r="32" spans="1:19" s="14" customFormat="1" ht="10.5" customHeight="1" x14ac:dyDescent="0.2">
      <c r="A32" s="152">
        <v>1</v>
      </c>
      <c r="B32" s="24" t="s">
        <v>107</v>
      </c>
      <c r="C32" s="68">
        <v>0.625</v>
      </c>
      <c r="D32" s="11">
        <v>2.5</v>
      </c>
      <c r="E32" s="67"/>
      <c r="F32" s="68">
        <v>0.625</v>
      </c>
      <c r="G32" s="11">
        <v>2.5</v>
      </c>
      <c r="H32" s="67"/>
      <c r="I32" s="93">
        <f>IF(D32=R32,0,(+G32-D32)/+D32)</f>
        <v>0</v>
      </c>
      <c r="J32" s="17" t="str">
        <f>M32</f>
        <v>IGUAL</v>
      </c>
      <c r="K32" s="18"/>
      <c r="L32" s="157" t="s">
        <v>145</v>
      </c>
      <c r="M32" s="14" t="str">
        <f>IF(D32=R32,Q32,IF(G32=D32,N32,IF(G32&gt;D32,O32,IF(G32&lt;D32,P32,Q32))))</f>
        <v>IGUAL</v>
      </c>
      <c r="N32" s="19" t="s">
        <v>2</v>
      </c>
      <c r="O32" s="19" t="s">
        <v>3</v>
      </c>
      <c r="P32" s="19" t="s">
        <v>4</v>
      </c>
      <c r="Q32" s="19" t="s">
        <v>5</v>
      </c>
    </row>
    <row r="33" spans="1:21" s="14" customFormat="1" ht="10.5" customHeight="1" x14ac:dyDescent="0.2">
      <c r="A33" s="152">
        <v>1</v>
      </c>
      <c r="B33" s="24" t="s">
        <v>111</v>
      </c>
      <c r="C33" s="68">
        <v>0.75</v>
      </c>
      <c r="D33" s="11">
        <v>3</v>
      </c>
      <c r="E33" s="67"/>
      <c r="F33" s="68">
        <v>0.75</v>
      </c>
      <c r="G33" s="11">
        <v>3</v>
      </c>
      <c r="H33" s="67"/>
      <c r="I33" s="93">
        <f>IF(D33=R33,0,(+G33-D33)/+D33)</f>
        <v>0</v>
      </c>
      <c r="J33" s="17" t="str">
        <f>M33</f>
        <v>IGUAL</v>
      </c>
      <c r="K33" s="18"/>
      <c r="L33" s="157" t="s">
        <v>145</v>
      </c>
      <c r="M33" s="14" t="str">
        <f>IF(D33=R33,Q33,IF(G33=D33,N33,IF(G33&gt;D33,O33,IF(G33&lt;D33,P33,Q33))))</f>
        <v>IGUAL</v>
      </c>
      <c r="N33" s="19" t="s">
        <v>2</v>
      </c>
      <c r="O33" s="19" t="s">
        <v>3</v>
      </c>
      <c r="P33" s="19" t="s">
        <v>4</v>
      </c>
      <c r="Q33" s="19" t="s">
        <v>5</v>
      </c>
    </row>
    <row r="34" spans="1:21" s="14" customFormat="1" ht="10.5" customHeight="1" x14ac:dyDescent="0.2">
      <c r="A34" s="152">
        <v>1</v>
      </c>
      <c r="B34" s="24" t="s">
        <v>112</v>
      </c>
      <c r="C34" s="68">
        <v>0.875</v>
      </c>
      <c r="D34" s="11">
        <v>3.5</v>
      </c>
      <c r="E34" s="67"/>
      <c r="F34" s="68">
        <v>0.875</v>
      </c>
      <c r="G34" s="11">
        <v>3.5</v>
      </c>
      <c r="H34" s="67"/>
      <c r="I34" s="93">
        <f>IF(D34=R34,0,(+G34-D34)/+D34)</f>
        <v>0</v>
      </c>
      <c r="J34" s="17" t="str">
        <f>M34</f>
        <v>IGUAL</v>
      </c>
      <c r="K34" s="18"/>
      <c r="L34" s="157" t="s">
        <v>145</v>
      </c>
      <c r="M34" s="14" t="str">
        <f>IF(D34=R34,Q34,IF(G34=D34,N34,IF(G34&gt;D34,O34,IF(G34&lt;D34,P34,Q34))))</f>
        <v>IGUAL</v>
      </c>
      <c r="N34" s="19" t="s">
        <v>2</v>
      </c>
      <c r="O34" s="19" t="s">
        <v>3</v>
      </c>
      <c r="P34" s="19" t="s">
        <v>4</v>
      </c>
      <c r="Q34" s="19" t="s">
        <v>5</v>
      </c>
    </row>
    <row r="35" spans="1:21" s="14" customFormat="1" ht="10.5" customHeight="1" x14ac:dyDescent="0.2">
      <c r="A35" s="152">
        <v>1</v>
      </c>
      <c r="B35" s="24" t="s">
        <v>113</v>
      </c>
      <c r="C35" s="68">
        <v>1</v>
      </c>
      <c r="D35" s="11">
        <v>4</v>
      </c>
      <c r="E35" s="67"/>
      <c r="F35" s="68">
        <v>1</v>
      </c>
      <c r="G35" s="11">
        <v>4</v>
      </c>
      <c r="H35" s="67"/>
      <c r="I35" s="93">
        <f>IF(D35=R35,0,(+G35-D35)/+D35)</f>
        <v>0</v>
      </c>
      <c r="J35" s="17" t="str">
        <f>M35</f>
        <v>IGUAL</v>
      </c>
      <c r="K35" s="18"/>
      <c r="L35" s="157" t="s">
        <v>145</v>
      </c>
      <c r="M35" s="14" t="str">
        <f>IF(D35=R35,Q35,IF(G35=D35,N35,IF(G35&gt;D35,O35,IF(G35&lt;D35,P35,Q35))))</f>
        <v>IGUAL</v>
      </c>
      <c r="N35" s="19" t="s">
        <v>2</v>
      </c>
      <c r="O35" s="19" t="s">
        <v>3</v>
      </c>
      <c r="P35" s="19" t="s">
        <v>4</v>
      </c>
      <c r="Q35" s="19" t="s">
        <v>5</v>
      </c>
    </row>
    <row r="36" spans="1:21" s="14" customFormat="1" ht="10.5" customHeight="1" x14ac:dyDescent="0.25">
      <c r="A36" s="152">
        <v>1</v>
      </c>
      <c r="B36" s="107" t="s">
        <v>68</v>
      </c>
      <c r="C36" s="114"/>
      <c r="D36" s="115"/>
      <c r="E36" s="116"/>
      <c r="F36" s="114"/>
      <c r="G36" s="115"/>
      <c r="H36" s="116"/>
      <c r="I36" s="117"/>
      <c r="J36" s="118"/>
      <c r="K36" s="119"/>
      <c r="L36" s="158"/>
      <c r="N36" s="19"/>
      <c r="O36" s="19"/>
      <c r="P36" s="19"/>
      <c r="Q36" s="19"/>
      <c r="R36"/>
      <c r="S36"/>
      <c r="T36"/>
      <c r="U36"/>
    </row>
    <row r="37" spans="1:21" s="14" customFormat="1" ht="10.5" customHeight="1" x14ac:dyDescent="0.25">
      <c r="A37" s="152">
        <v>1</v>
      </c>
      <c r="B37" s="27" t="s">
        <v>69</v>
      </c>
      <c r="C37" s="70">
        <v>1.3299999999999999E-2</v>
      </c>
      <c r="D37" s="16"/>
      <c r="E37" s="62"/>
      <c r="F37" s="70">
        <v>1.3299999999999999E-2</v>
      </c>
      <c r="G37" s="16"/>
      <c r="H37" s="62"/>
      <c r="I37" s="93">
        <f>IF(C37=R37,0,(+F37-C37)/+C37)</f>
        <v>0</v>
      </c>
      <c r="J37" s="17" t="str">
        <f t="shared" ref="J37:J38" si="0">M37</f>
        <v>IGUAL</v>
      </c>
      <c r="K37" s="18"/>
      <c r="L37" s="157" t="s">
        <v>144</v>
      </c>
      <c r="M37" s="14" t="str">
        <f>IF(C37=R37,Q37,IF(F37=C37,N37,IF(F37&gt;C37,O37,IF(F37&lt;C37,P37,Q37))))</f>
        <v>IGUAL</v>
      </c>
      <c r="N37" s="19" t="s">
        <v>2</v>
      </c>
      <c r="O37" s="19" t="s">
        <v>3</v>
      </c>
      <c r="P37" s="19" t="s">
        <v>4</v>
      </c>
      <c r="Q37" s="19" t="s">
        <v>5</v>
      </c>
      <c r="T37"/>
      <c r="U37"/>
    </row>
    <row r="38" spans="1:21" s="14" customFormat="1" ht="10.5" customHeight="1" x14ac:dyDescent="0.25">
      <c r="A38" s="152">
        <v>1</v>
      </c>
      <c r="B38" s="27" t="s">
        <v>70</v>
      </c>
      <c r="C38" s="64"/>
      <c r="D38" s="16">
        <v>4</v>
      </c>
      <c r="E38" s="62"/>
      <c r="F38" s="64"/>
      <c r="G38" s="16">
        <v>4</v>
      </c>
      <c r="H38" s="62"/>
      <c r="I38" s="93">
        <f>IF(D38=R38,0,(+G38-D38)/+D38)</f>
        <v>0</v>
      </c>
      <c r="J38" s="17" t="str">
        <f t="shared" si="0"/>
        <v>IGUAL</v>
      </c>
      <c r="K38" s="18"/>
      <c r="L38" s="157" t="s">
        <v>145</v>
      </c>
      <c r="M38" s="14" t="str">
        <f>IF(D38=R38,Q38,IF(G38=D38,N38,IF(G38&gt;D38,O38,IF(G38&lt;D38,P38,Q38))))</f>
        <v>IGUAL</v>
      </c>
      <c r="N38" s="19" t="s">
        <v>2</v>
      </c>
      <c r="O38" s="19" t="s">
        <v>3</v>
      </c>
      <c r="P38" s="19" t="s">
        <v>4</v>
      </c>
      <c r="Q38" s="19" t="s">
        <v>5</v>
      </c>
      <c r="R38"/>
      <c r="S38"/>
      <c r="T38"/>
      <c r="U38"/>
    </row>
    <row r="39" spans="1:21" s="14" customFormat="1" ht="10.5" customHeight="1" x14ac:dyDescent="0.2">
      <c r="A39" s="152">
        <v>1</v>
      </c>
      <c r="B39" s="107" t="s">
        <v>71</v>
      </c>
      <c r="C39" s="120"/>
      <c r="D39" s="109"/>
      <c r="E39" s="110"/>
      <c r="F39" s="120"/>
      <c r="G39" s="109"/>
      <c r="H39" s="110"/>
      <c r="I39" s="121"/>
      <c r="J39" s="112"/>
      <c r="K39" s="119"/>
      <c r="L39" s="157" t="s">
        <v>144</v>
      </c>
      <c r="M39" s="14" t="str">
        <f>IF(C39=R39,Q39,IF(F39=C39,N39,IF(F39&gt;C39,O39,IF(F39&lt;C39,P39,Q39))))</f>
        <v>NUEVO</v>
      </c>
      <c r="N39" s="19" t="s">
        <v>2</v>
      </c>
      <c r="O39" s="19" t="s">
        <v>3</v>
      </c>
      <c r="P39" s="19" t="s">
        <v>4</v>
      </c>
      <c r="Q39" s="19" t="s">
        <v>5</v>
      </c>
    </row>
    <row r="40" spans="1:21" s="14" customFormat="1" ht="10.5" customHeight="1" x14ac:dyDescent="0.2">
      <c r="A40" s="152">
        <v>1</v>
      </c>
      <c r="B40" s="27" t="s">
        <v>28</v>
      </c>
      <c r="C40" s="70">
        <v>1.3299999999999999E-2</v>
      </c>
      <c r="D40" s="16"/>
      <c r="E40" s="62"/>
      <c r="F40" s="70">
        <v>1.3299999999999999E-2</v>
      </c>
      <c r="G40" s="16"/>
      <c r="H40" s="62"/>
      <c r="I40" s="93">
        <f>IF(C40=R40,0,(+F40-C40)/+C40)</f>
        <v>0</v>
      </c>
      <c r="J40" s="17" t="str">
        <f t="shared" ref="J40:J45" si="1">M40</f>
        <v>IGUAL</v>
      </c>
      <c r="K40" s="18"/>
      <c r="L40" s="157" t="s">
        <v>144</v>
      </c>
      <c r="M40" s="14" t="str">
        <f>IF(C40=R40,Q40,IF(F40=C40,N40,IF(F40&gt;C40,O40,IF(F40&lt;C40,P40,Q40))))</f>
        <v>IGUAL</v>
      </c>
      <c r="N40" s="19" t="s">
        <v>2</v>
      </c>
      <c r="O40" s="19" t="s">
        <v>3</v>
      </c>
      <c r="P40" s="19" t="s">
        <v>4</v>
      </c>
      <c r="Q40" s="19" t="s">
        <v>5</v>
      </c>
    </row>
    <row r="41" spans="1:21" s="14" customFormat="1" ht="10.5" customHeight="1" x14ac:dyDescent="0.25">
      <c r="A41" s="152">
        <v>1</v>
      </c>
      <c r="B41" s="27" t="s">
        <v>18</v>
      </c>
      <c r="C41" s="64"/>
      <c r="D41" s="16">
        <v>4</v>
      </c>
      <c r="E41" s="62"/>
      <c r="F41" s="64"/>
      <c r="G41" s="16">
        <v>4</v>
      </c>
      <c r="H41" s="62"/>
      <c r="I41" s="93">
        <f>IF(D41=R41,0,(+G41-D41)/+D41)</f>
        <v>0</v>
      </c>
      <c r="J41" s="17" t="str">
        <f t="shared" si="1"/>
        <v>IGUAL</v>
      </c>
      <c r="K41" s="18"/>
      <c r="L41" s="157" t="s">
        <v>145</v>
      </c>
      <c r="M41" s="14" t="str">
        <f>IF(D41=R41,Q41,IF(G41=D41,N41,IF(G41&gt;D41,O41,IF(G41&lt;D41,P41,Q41))))</f>
        <v>IGUAL</v>
      </c>
      <c r="N41" s="19" t="s">
        <v>2</v>
      </c>
      <c r="O41" s="19" t="s">
        <v>3</v>
      </c>
      <c r="P41" s="19" t="s">
        <v>4</v>
      </c>
      <c r="Q41" s="19" t="s">
        <v>5</v>
      </c>
      <c r="R41"/>
      <c r="S41"/>
    </row>
    <row r="42" spans="1:21" s="14" customFormat="1" ht="10.5" customHeight="1" x14ac:dyDescent="0.25">
      <c r="A42" s="152">
        <v>1</v>
      </c>
      <c r="B42" s="27" t="s">
        <v>38</v>
      </c>
      <c r="C42" s="71"/>
      <c r="D42" s="16">
        <v>10</v>
      </c>
      <c r="E42" s="62"/>
      <c r="F42" s="71"/>
      <c r="G42" s="16">
        <v>10</v>
      </c>
      <c r="H42" s="62"/>
      <c r="I42" s="93">
        <f>IF(D42=R42,0,(+G42-D42)/+D42)</f>
        <v>0</v>
      </c>
      <c r="J42" s="17" t="str">
        <f t="shared" si="1"/>
        <v>IGUAL</v>
      </c>
      <c r="K42" s="18"/>
      <c r="L42" s="157" t="s">
        <v>145</v>
      </c>
      <c r="M42" s="14" t="str">
        <f>IF(D42=R42,Q42,IF(G42=D42,N42,IF(G42&gt;D42,O42,IF(G42&lt;D42,P42,Q42))))</f>
        <v>IGUAL</v>
      </c>
      <c r="N42" s="19" t="s">
        <v>2</v>
      </c>
      <c r="O42" s="19" t="s">
        <v>3</v>
      </c>
      <c r="P42" s="19" t="s">
        <v>4</v>
      </c>
      <c r="Q42" s="19" t="s">
        <v>5</v>
      </c>
      <c r="R42"/>
      <c r="S42"/>
      <c r="T42"/>
    </row>
    <row r="43" spans="1:21" s="14" customFormat="1" ht="10.5" customHeight="1" x14ac:dyDescent="0.2">
      <c r="A43" s="152">
        <v>1</v>
      </c>
      <c r="B43" s="27" t="s">
        <v>39</v>
      </c>
      <c r="C43" s="61">
        <v>0.5</v>
      </c>
      <c r="D43" s="16"/>
      <c r="E43" s="62"/>
      <c r="F43" s="61">
        <v>0.5</v>
      </c>
      <c r="G43" s="16"/>
      <c r="H43" s="62"/>
      <c r="I43" s="93">
        <f>IF(C43=R43,0,(+F43-C43)/+C43)</f>
        <v>0</v>
      </c>
      <c r="J43" s="17" t="str">
        <f t="shared" si="1"/>
        <v>IGUAL</v>
      </c>
      <c r="K43" s="18"/>
      <c r="L43" s="157" t="s">
        <v>144</v>
      </c>
      <c r="M43" s="14" t="str">
        <f>IF(C43=R43,Q43,IF(F43=C43,N43,IF(F43&gt;C43,O43,IF(F43&lt;C43,P43,Q43))))</f>
        <v>IGUAL</v>
      </c>
      <c r="N43" s="19" t="s">
        <v>2</v>
      </c>
      <c r="O43" s="19" t="s">
        <v>3</v>
      </c>
      <c r="P43" s="19" t="s">
        <v>4</v>
      </c>
      <c r="Q43" s="19" t="s">
        <v>5</v>
      </c>
    </row>
    <row r="44" spans="1:21" s="14" customFormat="1" ht="10.5" customHeight="1" x14ac:dyDescent="0.25">
      <c r="A44" s="152">
        <v>1</v>
      </c>
      <c r="B44" s="27" t="s">
        <v>40</v>
      </c>
      <c r="C44" s="71"/>
      <c r="D44" s="16">
        <v>20</v>
      </c>
      <c r="E44" s="62"/>
      <c r="F44" s="71"/>
      <c r="G44" s="16">
        <v>20</v>
      </c>
      <c r="H44" s="62"/>
      <c r="I44" s="93">
        <f>IF(D44=R44,0,(+G44-D44)/+D44)</f>
        <v>0</v>
      </c>
      <c r="J44" s="17" t="str">
        <f t="shared" si="1"/>
        <v>IGUAL</v>
      </c>
      <c r="K44" s="18"/>
      <c r="L44" s="157" t="s">
        <v>145</v>
      </c>
      <c r="M44" s="14" t="str">
        <f>IF(D44=R44,Q44,IF(G44=D44,N44,IF(G44&gt;D44,O44,IF(G44&lt;D44,P44,Q44))))</f>
        <v>IGUAL</v>
      </c>
      <c r="N44" s="19" t="s">
        <v>2</v>
      </c>
      <c r="O44" s="19" t="s">
        <v>3</v>
      </c>
      <c r="P44" s="19" t="s">
        <v>4</v>
      </c>
      <c r="Q44" s="19" t="s">
        <v>5</v>
      </c>
      <c r="R44"/>
      <c r="S44"/>
      <c r="T44"/>
    </row>
    <row r="45" spans="1:21" s="14" customFormat="1" ht="10.5" customHeight="1" thickBot="1" x14ac:dyDescent="0.3">
      <c r="A45" s="152">
        <v>1</v>
      </c>
      <c r="B45" s="57" t="s">
        <v>41</v>
      </c>
      <c r="C45" s="72"/>
      <c r="D45" s="46">
        <v>30</v>
      </c>
      <c r="E45" s="73"/>
      <c r="F45" s="72"/>
      <c r="G45" s="46">
        <v>30</v>
      </c>
      <c r="H45" s="73"/>
      <c r="I45" s="95">
        <f>IF(D45=R45,0,(+G45-D45)/+D45)</f>
        <v>0</v>
      </c>
      <c r="J45" s="47" t="str">
        <f t="shared" si="1"/>
        <v>IGUAL</v>
      </c>
      <c r="K45" s="31"/>
      <c r="L45" s="157" t="s">
        <v>145</v>
      </c>
      <c r="M45" s="14" t="str">
        <f>IF(D45=R45,Q45,IF(G45=D45,N45,IF(G45&gt;D45,O45,IF(G45&lt;D45,P45,Q45))))</f>
        <v>IGUAL</v>
      </c>
      <c r="N45" s="19" t="s">
        <v>2</v>
      </c>
      <c r="O45" s="19" t="s">
        <v>3</v>
      </c>
      <c r="P45" s="19" t="s">
        <v>4</v>
      </c>
      <c r="Q45" s="19" t="s">
        <v>5</v>
      </c>
      <c r="R45"/>
      <c r="S45"/>
      <c r="T45"/>
    </row>
    <row r="46" spans="1:21" s="14" customFormat="1" ht="10.5" customHeight="1" thickBot="1" x14ac:dyDescent="0.25">
      <c r="A46" s="152">
        <v>1</v>
      </c>
      <c r="B46" s="42" t="s">
        <v>8</v>
      </c>
      <c r="C46" s="59"/>
      <c r="D46" s="48"/>
      <c r="E46" s="74"/>
      <c r="F46" s="59"/>
      <c r="G46" s="48"/>
      <c r="H46" s="74"/>
      <c r="I46" s="44"/>
      <c r="J46" s="44"/>
      <c r="K46" s="49"/>
      <c r="L46" s="157"/>
    </row>
    <row r="47" spans="1:21" s="14" customFormat="1" ht="10.5" customHeight="1" x14ac:dyDescent="0.2">
      <c r="A47" s="152">
        <v>1</v>
      </c>
      <c r="B47" s="169" t="s">
        <v>114</v>
      </c>
      <c r="C47" s="122" t="s">
        <v>137</v>
      </c>
      <c r="D47" s="123"/>
      <c r="E47" s="103"/>
      <c r="F47" s="122" t="s">
        <v>137</v>
      </c>
      <c r="G47" s="123"/>
      <c r="H47" s="103"/>
      <c r="I47" s="124"/>
      <c r="J47" s="125"/>
      <c r="K47" s="106"/>
      <c r="L47" s="157"/>
    </row>
    <row r="48" spans="1:21" s="14" customFormat="1" ht="10.5" customHeight="1" x14ac:dyDescent="0.2">
      <c r="A48" s="152">
        <v>1</v>
      </c>
      <c r="B48" s="27" t="s">
        <v>217</v>
      </c>
      <c r="C48" s="64">
        <v>0</v>
      </c>
      <c r="D48" s="16">
        <v>0</v>
      </c>
      <c r="E48" s="62">
        <v>568</v>
      </c>
      <c r="F48" s="64">
        <v>0</v>
      </c>
      <c r="G48" s="16">
        <v>0</v>
      </c>
      <c r="H48" s="62">
        <v>590</v>
      </c>
      <c r="I48" s="93">
        <f t="shared" ref="I48:I75" si="2">IF(C48=R48,0,(+F48-C48)/+C48)</f>
        <v>0</v>
      </c>
      <c r="J48" s="17" t="s">
        <v>3</v>
      </c>
      <c r="K48" s="18"/>
      <c r="L48" s="157" t="s">
        <v>136</v>
      </c>
      <c r="M48" s="14" t="str">
        <f t="shared" ref="M48:M76" si="3">IF(E48=R48,Q48,IF(H48=E48,N48,IF(H48&gt;E48,O48,IF(H48&lt;E48,P48,Q48))))</f>
        <v>AUMENTA</v>
      </c>
      <c r="N48" s="19" t="s">
        <v>2</v>
      </c>
      <c r="O48" s="19" t="s">
        <v>3</v>
      </c>
      <c r="P48" s="19" t="s">
        <v>4</v>
      </c>
      <c r="Q48" s="19" t="s">
        <v>5</v>
      </c>
      <c r="U48" s="23"/>
    </row>
    <row r="49" spans="1:21" s="14" customFormat="1" ht="10.5" customHeight="1" x14ac:dyDescent="0.2">
      <c r="A49" s="152">
        <v>1</v>
      </c>
      <c r="B49" s="27" t="s">
        <v>218</v>
      </c>
      <c r="C49" s="64">
        <v>0</v>
      </c>
      <c r="D49" s="16">
        <v>0</v>
      </c>
      <c r="E49" s="62">
        <v>926</v>
      </c>
      <c r="F49" s="64">
        <v>0</v>
      </c>
      <c r="G49" s="16">
        <v>0</v>
      </c>
      <c r="H49" s="62">
        <v>958</v>
      </c>
      <c r="I49" s="93">
        <f t="shared" si="2"/>
        <v>0</v>
      </c>
      <c r="J49" s="17" t="s">
        <v>3</v>
      </c>
      <c r="K49" s="18"/>
      <c r="L49" s="157" t="s">
        <v>136</v>
      </c>
      <c r="M49" s="14" t="str">
        <f t="shared" si="3"/>
        <v>AUMENTA</v>
      </c>
      <c r="N49" s="19" t="s">
        <v>2</v>
      </c>
      <c r="O49" s="19" t="s">
        <v>3</v>
      </c>
      <c r="P49" s="19" t="s">
        <v>4</v>
      </c>
      <c r="Q49" s="19" t="s">
        <v>5</v>
      </c>
      <c r="U49" s="23"/>
    </row>
    <row r="50" spans="1:21" s="14" customFormat="1" ht="10.5" customHeight="1" x14ac:dyDescent="0.2">
      <c r="A50" s="152">
        <v>1</v>
      </c>
      <c r="B50" s="27" t="s">
        <v>219</v>
      </c>
      <c r="C50" s="64">
        <v>0</v>
      </c>
      <c r="D50" s="16">
        <v>0</v>
      </c>
      <c r="E50" s="62">
        <v>1229</v>
      </c>
      <c r="F50" s="64">
        <v>0</v>
      </c>
      <c r="G50" s="16">
        <v>0</v>
      </c>
      <c r="H50" s="62">
        <v>1272</v>
      </c>
      <c r="I50" s="93">
        <f t="shared" si="2"/>
        <v>0</v>
      </c>
      <c r="J50" s="17" t="s">
        <v>3</v>
      </c>
      <c r="K50" s="18"/>
      <c r="L50" s="157" t="s">
        <v>136</v>
      </c>
      <c r="M50" s="14" t="str">
        <f t="shared" si="3"/>
        <v>AUMENTA</v>
      </c>
      <c r="N50" s="19" t="s">
        <v>2</v>
      </c>
      <c r="O50" s="19" t="s">
        <v>3</v>
      </c>
      <c r="P50" s="19" t="s">
        <v>4</v>
      </c>
      <c r="Q50" s="19" t="s">
        <v>5</v>
      </c>
      <c r="U50" s="23"/>
    </row>
    <row r="51" spans="1:21" s="14" customFormat="1" ht="10.5" customHeight="1" x14ac:dyDescent="0.2">
      <c r="A51" s="152">
        <v>1</v>
      </c>
      <c r="B51" s="27"/>
      <c r="C51" s="64">
        <v>0</v>
      </c>
      <c r="D51" s="16"/>
      <c r="E51" s="62" t="s">
        <v>171</v>
      </c>
      <c r="F51" s="64" t="s">
        <v>171</v>
      </c>
      <c r="G51" s="16"/>
      <c r="H51" s="62"/>
      <c r="I51" s="93" t="s">
        <v>171</v>
      </c>
      <c r="J51" s="17" t="s">
        <v>171</v>
      </c>
      <c r="K51" s="18"/>
      <c r="L51" s="157" t="s">
        <v>136</v>
      </c>
      <c r="M51" s="14" t="str">
        <f t="shared" si="3"/>
        <v>DISMINUYE</v>
      </c>
      <c r="N51" s="19" t="s">
        <v>2</v>
      </c>
      <c r="O51" s="19" t="s">
        <v>3</v>
      </c>
      <c r="P51" s="19" t="s">
        <v>4</v>
      </c>
      <c r="Q51" s="19" t="s">
        <v>5</v>
      </c>
      <c r="U51" s="23"/>
    </row>
    <row r="52" spans="1:21" s="14" customFormat="1" ht="10.5" customHeight="1" x14ac:dyDescent="0.2">
      <c r="A52" s="152">
        <v>1</v>
      </c>
      <c r="B52" s="27" t="s">
        <v>220</v>
      </c>
      <c r="C52" s="64">
        <v>0</v>
      </c>
      <c r="D52" s="16"/>
      <c r="E52" s="62"/>
      <c r="F52" s="64" t="s">
        <v>171</v>
      </c>
      <c r="G52" s="16"/>
      <c r="H52" s="62"/>
      <c r="I52" s="93" t="s">
        <v>171</v>
      </c>
      <c r="J52" s="17" t="s">
        <v>171</v>
      </c>
      <c r="K52" s="18"/>
      <c r="L52" s="157" t="s">
        <v>136</v>
      </c>
      <c r="M52" s="14" t="str">
        <f t="shared" si="3"/>
        <v>NUEVO</v>
      </c>
      <c r="N52" s="19" t="s">
        <v>2</v>
      </c>
      <c r="O52" s="19" t="s">
        <v>3</v>
      </c>
      <c r="P52" s="19" t="s">
        <v>4</v>
      </c>
      <c r="Q52" s="19" t="s">
        <v>5</v>
      </c>
      <c r="U52" s="23"/>
    </row>
    <row r="53" spans="1:21" s="14" customFormat="1" ht="10.5" customHeight="1" x14ac:dyDescent="0.2">
      <c r="A53" s="152">
        <v>1</v>
      </c>
      <c r="B53" s="27" t="s">
        <v>221</v>
      </c>
      <c r="C53" s="64">
        <v>0</v>
      </c>
      <c r="D53" s="16">
        <v>0</v>
      </c>
      <c r="E53" s="62">
        <v>59</v>
      </c>
      <c r="F53" s="64">
        <v>0</v>
      </c>
      <c r="G53" s="16">
        <v>0</v>
      </c>
      <c r="H53" s="62">
        <v>65</v>
      </c>
      <c r="I53" s="93">
        <f t="shared" si="2"/>
        <v>0</v>
      </c>
      <c r="J53" s="17" t="s">
        <v>3</v>
      </c>
      <c r="K53" s="18"/>
      <c r="L53" s="157" t="s">
        <v>136</v>
      </c>
      <c r="M53" s="14" t="str">
        <f t="shared" si="3"/>
        <v>AUMENTA</v>
      </c>
      <c r="N53" s="19" t="s">
        <v>2</v>
      </c>
      <c r="O53" s="19" t="s">
        <v>3</v>
      </c>
      <c r="P53" s="19" t="s">
        <v>4</v>
      </c>
      <c r="Q53" s="19" t="s">
        <v>5</v>
      </c>
      <c r="U53" s="23"/>
    </row>
    <row r="54" spans="1:21" s="14" customFormat="1" ht="10.5" customHeight="1" x14ac:dyDescent="0.2">
      <c r="A54" s="152">
        <v>1</v>
      </c>
      <c r="B54" s="27" t="s">
        <v>222</v>
      </c>
      <c r="C54" s="64">
        <v>0</v>
      </c>
      <c r="D54" s="16"/>
      <c r="E54" s="62">
        <v>126</v>
      </c>
      <c r="F54" s="64">
        <v>0</v>
      </c>
      <c r="G54" s="16"/>
      <c r="H54" s="62">
        <v>130</v>
      </c>
      <c r="I54" s="93">
        <f t="shared" si="2"/>
        <v>0</v>
      </c>
      <c r="J54" s="17" t="s">
        <v>3</v>
      </c>
      <c r="K54" s="18"/>
      <c r="L54" s="157" t="s">
        <v>136</v>
      </c>
      <c r="M54" s="14" t="str">
        <f t="shared" si="3"/>
        <v>AUMENTA</v>
      </c>
      <c r="N54" s="19" t="s">
        <v>2</v>
      </c>
      <c r="O54" s="19" t="s">
        <v>3</v>
      </c>
      <c r="P54" s="19" t="s">
        <v>4</v>
      </c>
      <c r="Q54" s="19" t="s">
        <v>5</v>
      </c>
      <c r="U54" s="23"/>
    </row>
    <row r="55" spans="1:21" s="14" customFormat="1" ht="10.5" customHeight="1" x14ac:dyDescent="0.2">
      <c r="A55" s="152">
        <v>1</v>
      </c>
      <c r="B55" s="27" t="s">
        <v>223</v>
      </c>
      <c r="C55" s="64">
        <v>0</v>
      </c>
      <c r="D55" s="16"/>
      <c r="E55" s="62">
        <v>258</v>
      </c>
      <c r="F55" s="64">
        <v>0</v>
      </c>
      <c r="G55" s="16"/>
      <c r="H55" s="62">
        <v>265</v>
      </c>
      <c r="I55" s="93">
        <f t="shared" si="2"/>
        <v>0</v>
      </c>
      <c r="J55" s="17" t="s">
        <v>3</v>
      </c>
      <c r="K55" s="18"/>
      <c r="L55" s="157" t="s">
        <v>136</v>
      </c>
      <c r="M55" s="14" t="str">
        <f t="shared" si="3"/>
        <v>AUMENTA</v>
      </c>
      <c r="N55" s="19" t="s">
        <v>2</v>
      </c>
      <c r="O55" s="19" t="s">
        <v>3</v>
      </c>
      <c r="P55" s="19" t="s">
        <v>4</v>
      </c>
      <c r="Q55" s="19" t="s">
        <v>5</v>
      </c>
      <c r="U55" s="23"/>
    </row>
    <row r="56" spans="1:21" s="14" customFormat="1" ht="10.5" customHeight="1" x14ac:dyDescent="0.2">
      <c r="A56" s="152">
        <v>1</v>
      </c>
      <c r="B56" s="27"/>
      <c r="C56" s="64">
        <v>0</v>
      </c>
      <c r="D56" s="16"/>
      <c r="E56" s="62"/>
      <c r="F56" s="64" t="s">
        <v>171</v>
      </c>
      <c r="G56" s="16"/>
      <c r="H56" s="62"/>
      <c r="I56" s="93" t="s">
        <v>171</v>
      </c>
      <c r="J56" s="17" t="s">
        <v>171</v>
      </c>
      <c r="K56" s="18"/>
      <c r="L56" s="157" t="s">
        <v>136</v>
      </c>
      <c r="M56" s="14" t="str">
        <f t="shared" si="3"/>
        <v>NUEVO</v>
      </c>
      <c r="N56" s="19" t="s">
        <v>2</v>
      </c>
      <c r="O56" s="19" t="s">
        <v>3</v>
      </c>
      <c r="P56" s="19" t="s">
        <v>4</v>
      </c>
      <c r="Q56" s="19" t="s">
        <v>5</v>
      </c>
      <c r="U56" s="23"/>
    </row>
    <row r="57" spans="1:21" s="14" customFormat="1" ht="10.5" customHeight="1" x14ac:dyDescent="0.2">
      <c r="A57" s="152">
        <v>1</v>
      </c>
      <c r="B57" s="27" t="s">
        <v>224</v>
      </c>
      <c r="C57" s="64">
        <v>0</v>
      </c>
      <c r="D57" s="16"/>
      <c r="E57" s="62"/>
      <c r="F57" s="64" t="s">
        <v>171</v>
      </c>
      <c r="G57" s="16"/>
      <c r="H57" s="62"/>
      <c r="I57" s="93" t="s">
        <v>171</v>
      </c>
      <c r="J57" s="17" t="s">
        <v>171</v>
      </c>
      <c r="K57" s="18"/>
      <c r="L57" s="157" t="s">
        <v>136</v>
      </c>
      <c r="M57" s="14" t="str">
        <f t="shared" si="3"/>
        <v>NUEVO</v>
      </c>
      <c r="N57" s="19" t="s">
        <v>2</v>
      </c>
      <c r="O57" s="19" t="s">
        <v>3</v>
      </c>
      <c r="P57" s="19" t="s">
        <v>4</v>
      </c>
      <c r="Q57" s="19" t="s">
        <v>5</v>
      </c>
      <c r="U57" s="23"/>
    </row>
    <row r="58" spans="1:21" s="14" customFormat="1" ht="10.5" customHeight="1" x14ac:dyDescent="0.2">
      <c r="A58" s="152">
        <v>1</v>
      </c>
      <c r="B58" s="27" t="s">
        <v>225</v>
      </c>
      <c r="C58" s="64">
        <v>0</v>
      </c>
      <c r="D58" s="16"/>
      <c r="E58" s="62"/>
      <c r="F58" s="64" t="s">
        <v>171</v>
      </c>
      <c r="G58" s="16"/>
      <c r="H58" s="62"/>
      <c r="I58" s="93" t="s">
        <v>171</v>
      </c>
      <c r="J58" s="17" t="s">
        <v>171</v>
      </c>
      <c r="K58" s="18"/>
      <c r="L58" s="157" t="s">
        <v>136</v>
      </c>
      <c r="M58" s="14" t="str">
        <f t="shared" si="3"/>
        <v>NUEVO</v>
      </c>
      <c r="N58" s="19" t="s">
        <v>2</v>
      </c>
      <c r="O58" s="19" t="s">
        <v>3</v>
      </c>
      <c r="P58" s="19" t="s">
        <v>4</v>
      </c>
      <c r="Q58" s="19" t="s">
        <v>5</v>
      </c>
      <c r="U58" s="23"/>
    </row>
    <row r="59" spans="1:21" s="14" customFormat="1" ht="10.5" customHeight="1" x14ac:dyDescent="0.2">
      <c r="A59" s="152">
        <v>1</v>
      </c>
      <c r="B59" s="27" t="s">
        <v>226</v>
      </c>
      <c r="C59" s="64">
        <v>4</v>
      </c>
      <c r="D59" s="16">
        <v>8</v>
      </c>
      <c r="E59" s="62">
        <v>11.5</v>
      </c>
      <c r="F59" s="64">
        <v>4</v>
      </c>
      <c r="G59" s="16">
        <v>8</v>
      </c>
      <c r="H59" s="62">
        <v>11.5</v>
      </c>
      <c r="I59" s="93">
        <f t="shared" si="2"/>
        <v>0</v>
      </c>
      <c r="J59" s="17" t="str">
        <f t="shared" ref="J59:J75" si="4">M59</f>
        <v>IGUAL</v>
      </c>
      <c r="K59" s="18"/>
      <c r="L59" s="157" t="s">
        <v>136</v>
      </c>
      <c r="M59" s="14" t="str">
        <f t="shared" si="3"/>
        <v>IGUAL</v>
      </c>
      <c r="N59" s="19" t="s">
        <v>2</v>
      </c>
      <c r="O59" s="19" t="s">
        <v>3</v>
      </c>
      <c r="P59" s="19" t="s">
        <v>4</v>
      </c>
      <c r="Q59" s="19" t="s">
        <v>5</v>
      </c>
      <c r="U59" s="23"/>
    </row>
    <row r="60" spans="1:21" s="14" customFormat="1" ht="10.5" customHeight="1" x14ac:dyDescent="0.2">
      <c r="A60" s="152">
        <v>1</v>
      </c>
      <c r="B60" s="27" t="s">
        <v>227</v>
      </c>
      <c r="C60" s="64">
        <v>5</v>
      </c>
      <c r="D60" s="16">
        <v>9</v>
      </c>
      <c r="E60" s="62">
        <v>12.5</v>
      </c>
      <c r="F60" s="64">
        <v>5</v>
      </c>
      <c r="G60" s="16">
        <v>9</v>
      </c>
      <c r="H60" s="62">
        <v>12.5</v>
      </c>
      <c r="I60" s="93">
        <f t="shared" si="2"/>
        <v>0</v>
      </c>
      <c r="J60" s="17" t="str">
        <f t="shared" si="4"/>
        <v>IGUAL</v>
      </c>
      <c r="K60" s="18"/>
      <c r="L60" s="157" t="s">
        <v>136</v>
      </c>
      <c r="M60" s="14" t="str">
        <f t="shared" si="3"/>
        <v>IGUAL</v>
      </c>
      <c r="N60" s="19" t="s">
        <v>2</v>
      </c>
      <c r="O60" s="19" t="s">
        <v>3</v>
      </c>
      <c r="P60" s="19" t="s">
        <v>4</v>
      </c>
      <c r="Q60" s="19" t="s">
        <v>5</v>
      </c>
      <c r="U60" s="23"/>
    </row>
    <row r="61" spans="1:21" s="14" customFormat="1" ht="10.5" customHeight="1" x14ac:dyDescent="0.2">
      <c r="A61" s="152">
        <v>1</v>
      </c>
      <c r="B61" s="27" t="s">
        <v>228</v>
      </c>
      <c r="C61" s="64">
        <v>6</v>
      </c>
      <c r="D61" s="16">
        <v>10</v>
      </c>
      <c r="E61" s="62">
        <v>13.5</v>
      </c>
      <c r="F61" s="64">
        <v>6</v>
      </c>
      <c r="G61" s="16">
        <v>10</v>
      </c>
      <c r="H61" s="62">
        <v>13.5</v>
      </c>
      <c r="I61" s="93">
        <f t="shared" si="2"/>
        <v>0</v>
      </c>
      <c r="J61" s="17" t="str">
        <f t="shared" si="4"/>
        <v>IGUAL</v>
      </c>
      <c r="K61" s="18"/>
      <c r="L61" s="157" t="s">
        <v>136</v>
      </c>
      <c r="M61" s="14" t="str">
        <f t="shared" si="3"/>
        <v>IGUAL</v>
      </c>
      <c r="N61" s="19" t="s">
        <v>2</v>
      </c>
      <c r="O61" s="19" t="s">
        <v>3</v>
      </c>
      <c r="P61" s="19" t="s">
        <v>4</v>
      </c>
      <c r="Q61" s="19" t="s">
        <v>5</v>
      </c>
      <c r="U61" s="23"/>
    </row>
    <row r="62" spans="1:21" s="14" customFormat="1" ht="10.5" customHeight="1" x14ac:dyDescent="0.2">
      <c r="A62" s="152">
        <v>1</v>
      </c>
      <c r="B62" s="27" t="s">
        <v>229</v>
      </c>
      <c r="C62" s="64">
        <v>7</v>
      </c>
      <c r="D62" s="16">
        <v>11</v>
      </c>
      <c r="E62" s="62">
        <v>14.5</v>
      </c>
      <c r="F62" s="64">
        <v>7</v>
      </c>
      <c r="G62" s="16">
        <v>11</v>
      </c>
      <c r="H62" s="62">
        <v>14.5</v>
      </c>
      <c r="I62" s="93">
        <f t="shared" si="2"/>
        <v>0</v>
      </c>
      <c r="J62" s="17" t="str">
        <f t="shared" si="4"/>
        <v>IGUAL</v>
      </c>
      <c r="K62" s="18"/>
      <c r="L62" s="157" t="s">
        <v>136</v>
      </c>
      <c r="M62" s="14" t="str">
        <f t="shared" si="3"/>
        <v>IGUAL</v>
      </c>
      <c r="N62" s="19" t="s">
        <v>2</v>
      </c>
      <c r="O62" s="19" t="s">
        <v>3</v>
      </c>
      <c r="P62" s="19" t="s">
        <v>4</v>
      </c>
      <c r="Q62" s="19" t="s">
        <v>5</v>
      </c>
      <c r="U62" s="23"/>
    </row>
    <row r="63" spans="1:21" s="14" customFormat="1" ht="10.5" customHeight="1" x14ac:dyDescent="0.2">
      <c r="A63" s="152">
        <v>1</v>
      </c>
      <c r="B63" s="27" t="s">
        <v>230</v>
      </c>
      <c r="C63" s="64">
        <v>8</v>
      </c>
      <c r="D63" s="16">
        <v>12</v>
      </c>
      <c r="E63" s="62">
        <v>15.5</v>
      </c>
      <c r="F63" s="64">
        <v>8</v>
      </c>
      <c r="G63" s="16">
        <v>12</v>
      </c>
      <c r="H63" s="62">
        <v>15.5</v>
      </c>
      <c r="I63" s="93">
        <f t="shared" si="2"/>
        <v>0</v>
      </c>
      <c r="J63" s="17" t="str">
        <f t="shared" si="4"/>
        <v>IGUAL</v>
      </c>
      <c r="K63" s="18"/>
      <c r="L63" s="157" t="s">
        <v>136</v>
      </c>
      <c r="M63" s="14" t="str">
        <f t="shared" si="3"/>
        <v>IGUAL</v>
      </c>
      <c r="N63" s="19" t="s">
        <v>2</v>
      </c>
      <c r="O63" s="19" t="s">
        <v>3</v>
      </c>
      <c r="P63" s="19" t="s">
        <v>4</v>
      </c>
      <c r="Q63" s="19" t="s">
        <v>5</v>
      </c>
      <c r="U63" s="23"/>
    </row>
    <row r="64" spans="1:21" s="14" customFormat="1" ht="10.5" customHeight="1" x14ac:dyDescent="0.2">
      <c r="A64" s="152">
        <v>1</v>
      </c>
      <c r="B64" s="27" t="s">
        <v>231</v>
      </c>
      <c r="C64" s="64">
        <v>9.5</v>
      </c>
      <c r="D64" s="16">
        <v>14</v>
      </c>
      <c r="E64" s="62">
        <v>17.5</v>
      </c>
      <c r="F64" s="64">
        <v>9.5</v>
      </c>
      <c r="G64" s="16">
        <v>14</v>
      </c>
      <c r="H64" s="62">
        <v>17.5</v>
      </c>
      <c r="I64" s="93">
        <f t="shared" si="2"/>
        <v>0</v>
      </c>
      <c r="J64" s="17" t="str">
        <f t="shared" si="4"/>
        <v>IGUAL</v>
      </c>
      <c r="K64" s="18"/>
      <c r="L64" s="157" t="s">
        <v>136</v>
      </c>
      <c r="M64" s="14" t="str">
        <f t="shared" si="3"/>
        <v>IGUAL</v>
      </c>
      <c r="N64" s="19" t="s">
        <v>2</v>
      </c>
      <c r="O64" s="19" t="s">
        <v>3</v>
      </c>
      <c r="P64" s="19" t="s">
        <v>4</v>
      </c>
      <c r="Q64" s="19" t="s">
        <v>5</v>
      </c>
      <c r="U64" s="23"/>
    </row>
    <row r="65" spans="1:22" s="14" customFormat="1" ht="10.5" customHeight="1" x14ac:dyDescent="0.2">
      <c r="A65" s="152">
        <v>1</v>
      </c>
      <c r="B65" s="27" t="s">
        <v>232</v>
      </c>
      <c r="C65" s="64">
        <v>10.5</v>
      </c>
      <c r="D65" s="16">
        <v>15</v>
      </c>
      <c r="E65" s="62">
        <v>19</v>
      </c>
      <c r="F65" s="64">
        <v>10.5</v>
      </c>
      <c r="G65" s="16">
        <v>15</v>
      </c>
      <c r="H65" s="62">
        <v>19</v>
      </c>
      <c r="I65" s="93">
        <f t="shared" si="2"/>
        <v>0</v>
      </c>
      <c r="J65" s="17" t="str">
        <f t="shared" si="4"/>
        <v>IGUAL</v>
      </c>
      <c r="K65" s="18"/>
      <c r="L65" s="157" t="s">
        <v>136</v>
      </c>
      <c r="M65" s="14" t="str">
        <f t="shared" si="3"/>
        <v>IGUAL</v>
      </c>
      <c r="N65" s="19" t="s">
        <v>2</v>
      </c>
      <c r="O65" s="19" t="s">
        <v>3</v>
      </c>
      <c r="P65" s="19" t="s">
        <v>4</v>
      </c>
      <c r="Q65" s="19" t="s">
        <v>5</v>
      </c>
      <c r="U65" s="23"/>
    </row>
    <row r="66" spans="1:22" s="14" customFormat="1" ht="10.5" customHeight="1" x14ac:dyDescent="0.2">
      <c r="A66" s="152">
        <v>1</v>
      </c>
      <c r="B66" s="27" t="s">
        <v>233</v>
      </c>
      <c r="C66" s="64">
        <v>11.5</v>
      </c>
      <c r="D66" s="16">
        <v>16</v>
      </c>
      <c r="E66" s="62">
        <v>20</v>
      </c>
      <c r="F66" s="64">
        <v>11.5</v>
      </c>
      <c r="G66" s="16">
        <v>16</v>
      </c>
      <c r="H66" s="62">
        <v>20</v>
      </c>
      <c r="I66" s="93">
        <f t="shared" si="2"/>
        <v>0</v>
      </c>
      <c r="J66" s="17" t="str">
        <f t="shared" si="4"/>
        <v>IGUAL</v>
      </c>
      <c r="K66" s="18"/>
      <c r="L66" s="157" t="s">
        <v>136</v>
      </c>
      <c r="M66" s="14" t="str">
        <f t="shared" si="3"/>
        <v>IGUAL</v>
      </c>
      <c r="N66" s="19" t="s">
        <v>2</v>
      </c>
      <c r="O66" s="19" t="s">
        <v>3</v>
      </c>
      <c r="P66" s="19" t="s">
        <v>4</v>
      </c>
      <c r="Q66" s="19" t="s">
        <v>5</v>
      </c>
      <c r="U66" s="23"/>
    </row>
    <row r="67" spans="1:22" s="14" customFormat="1" ht="10.5" customHeight="1" x14ac:dyDescent="0.2">
      <c r="A67" s="152">
        <v>1</v>
      </c>
      <c r="B67" s="27" t="s">
        <v>234</v>
      </c>
      <c r="C67" s="64">
        <v>50</v>
      </c>
      <c r="D67" s="16">
        <v>0</v>
      </c>
      <c r="E67" s="62">
        <v>0</v>
      </c>
      <c r="F67" s="64">
        <v>50</v>
      </c>
      <c r="G67" s="16">
        <v>0</v>
      </c>
      <c r="H67" s="62">
        <v>0</v>
      </c>
      <c r="I67" s="93">
        <f t="shared" si="2"/>
        <v>0</v>
      </c>
      <c r="J67" s="17" t="str">
        <f t="shared" si="4"/>
        <v>IGUAL</v>
      </c>
      <c r="K67" s="18"/>
      <c r="L67" s="157" t="s">
        <v>144</v>
      </c>
      <c r="M67" s="14" t="str">
        <f>IF(C67=R67,Q67,IF(F67=C67,N67,IF(F67&gt;C67,O67,IF(F67&lt;C67,P67,Q67))))</f>
        <v>IGUAL</v>
      </c>
      <c r="N67" s="19" t="s">
        <v>2</v>
      </c>
      <c r="O67" s="19" t="s">
        <v>3</v>
      </c>
      <c r="P67" s="19" t="s">
        <v>4</v>
      </c>
      <c r="Q67" s="19" t="s">
        <v>5</v>
      </c>
      <c r="U67" s="23"/>
    </row>
    <row r="68" spans="1:22" s="14" customFormat="1" ht="10.5" customHeight="1" x14ac:dyDescent="0.2">
      <c r="A68" s="152">
        <v>1</v>
      </c>
      <c r="B68" s="27" t="s">
        <v>235</v>
      </c>
      <c r="C68" s="64">
        <v>0</v>
      </c>
      <c r="D68" s="16"/>
      <c r="E68" s="62"/>
      <c r="F68" s="64">
        <v>0</v>
      </c>
      <c r="G68" s="16"/>
      <c r="H68" s="62"/>
      <c r="I68" s="93" t="s">
        <v>171</v>
      </c>
      <c r="J68" s="17" t="s">
        <v>171</v>
      </c>
      <c r="K68" s="18"/>
      <c r="L68" s="157" t="s">
        <v>136</v>
      </c>
      <c r="M68" s="14" t="str">
        <f t="shared" si="3"/>
        <v>NUEVO</v>
      </c>
      <c r="N68" s="19" t="s">
        <v>2</v>
      </c>
      <c r="O68" s="19" t="s">
        <v>3</v>
      </c>
      <c r="P68" s="19" t="s">
        <v>4</v>
      </c>
      <c r="Q68" s="19" t="s">
        <v>5</v>
      </c>
      <c r="U68" s="23"/>
    </row>
    <row r="69" spans="1:22" s="14" customFormat="1" ht="10.5" customHeight="1" x14ac:dyDescent="0.2">
      <c r="A69" s="152">
        <v>1</v>
      </c>
      <c r="B69" s="27" t="s">
        <v>236</v>
      </c>
      <c r="C69" s="64">
        <v>0</v>
      </c>
      <c r="D69" s="16"/>
      <c r="E69" s="62"/>
      <c r="F69" s="64">
        <v>0</v>
      </c>
      <c r="G69" s="16"/>
      <c r="H69" s="62"/>
      <c r="I69" s="93" t="s">
        <v>171</v>
      </c>
      <c r="J69" s="17" t="s">
        <v>171</v>
      </c>
      <c r="K69" s="18"/>
      <c r="L69" s="157" t="s">
        <v>136</v>
      </c>
      <c r="M69" s="14" t="str">
        <f t="shared" si="3"/>
        <v>NUEVO</v>
      </c>
      <c r="N69" s="19" t="s">
        <v>2</v>
      </c>
      <c r="O69" s="19" t="s">
        <v>3</v>
      </c>
      <c r="P69" s="19" t="s">
        <v>4</v>
      </c>
      <c r="Q69" s="19" t="s">
        <v>5</v>
      </c>
      <c r="U69" s="23"/>
    </row>
    <row r="70" spans="1:22" s="14" customFormat="1" ht="10.5" customHeight="1" x14ac:dyDescent="0.2">
      <c r="A70" s="152">
        <v>1</v>
      </c>
      <c r="B70" s="27" t="s">
        <v>237</v>
      </c>
      <c r="C70" s="64">
        <v>0</v>
      </c>
      <c r="D70" s="16"/>
      <c r="E70" s="62">
        <v>227</v>
      </c>
      <c r="F70" s="64">
        <v>0</v>
      </c>
      <c r="G70" s="16"/>
      <c r="H70" s="62">
        <v>236</v>
      </c>
      <c r="I70" s="93">
        <f t="shared" si="2"/>
        <v>0</v>
      </c>
      <c r="J70" s="17" t="str">
        <f t="shared" si="4"/>
        <v>AUMENTA</v>
      </c>
      <c r="K70" s="18"/>
      <c r="L70" s="157" t="s">
        <v>136</v>
      </c>
      <c r="M70" s="14" t="str">
        <f t="shared" si="3"/>
        <v>AUMENTA</v>
      </c>
      <c r="N70" s="19" t="s">
        <v>2</v>
      </c>
      <c r="O70" s="19" t="s">
        <v>3</v>
      </c>
      <c r="P70" s="19" t="s">
        <v>4</v>
      </c>
      <c r="Q70" s="19" t="s">
        <v>5</v>
      </c>
      <c r="U70" s="23"/>
    </row>
    <row r="71" spans="1:22" s="14" customFormat="1" ht="10.5" customHeight="1" x14ac:dyDescent="0.2">
      <c r="A71" s="152">
        <v>1</v>
      </c>
      <c r="B71" s="27" t="s">
        <v>238</v>
      </c>
      <c r="C71" s="64">
        <v>0</v>
      </c>
      <c r="D71" s="16"/>
      <c r="E71" s="62">
        <v>341</v>
      </c>
      <c r="F71" s="64">
        <v>0</v>
      </c>
      <c r="G71" s="16"/>
      <c r="H71" s="62">
        <v>355</v>
      </c>
      <c r="I71" s="93">
        <f t="shared" si="2"/>
        <v>0</v>
      </c>
      <c r="J71" s="17" t="str">
        <f t="shared" si="4"/>
        <v>AUMENTA</v>
      </c>
      <c r="K71" s="18"/>
      <c r="L71" s="157" t="s">
        <v>136</v>
      </c>
      <c r="M71" s="14" t="str">
        <f t="shared" si="3"/>
        <v>AUMENTA</v>
      </c>
      <c r="N71" s="19" t="s">
        <v>2</v>
      </c>
      <c r="O71" s="19" t="s">
        <v>3</v>
      </c>
      <c r="P71" s="19" t="s">
        <v>4</v>
      </c>
      <c r="Q71" s="19" t="s">
        <v>5</v>
      </c>
      <c r="U71" s="23"/>
    </row>
    <row r="72" spans="1:22" s="14" customFormat="1" ht="10.5" customHeight="1" x14ac:dyDescent="0.2">
      <c r="A72" s="152">
        <v>1</v>
      </c>
      <c r="B72" s="27" t="s">
        <v>239</v>
      </c>
      <c r="C72" s="64">
        <v>0</v>
      </c>
      <c r="D72" s="16"/>
      <c r="E72" s="62">
        <v>472</v>
      </c>
      <c r="F72" s="64">
        <v>0</v>
      </c>
      <c r="G72" s="16"/>
      <c r="H72" s="62">
        <v>488</v>
      </c>
      <c r="I72" s="93">
        <f t="shared" si="2"/>
        <v>0</v>
      </c>
      <c r="J72" s="17" t="str">
        <f t="shared" si="4"/>
        <v>AUMENTA</v>
      </c>
      <c r="K72" s="18"/>
      <c r="L72" s="157" t="s">
        <v>136</v>
      </c>
      <c r="M72" s="14" t="str">
        <f t="shared" si="3"/>
        <v>AUMENTA</v>
      </c>
      <c r="N72" s="19" t="s">
        <v>2</v>
      </c>
      <c r="O72" s="19" t="s">
        <v>3</v>
      </c>
      <c r="P72" s="19" t="s">
        <v>4</v>
      </c>
      <c r="Q72" s="19" t="s">
        <v>5</v>
      </c>
      <c r="U72" s="23"/>
    </row>
    <row r="73" spans="1:22" s="14" customFormat="1" ht="10.5" customHeight="1" x14ac:dyDescent="0.2">
      <c r="A73" s="152">
        <v>1</v>
      </c>
      <c r="B73" s="27" t="s">
        <v>240</v>
      </c>
      <c r="C73" s="64">
        <v>0</v>
      </c>
      <c r="D73" s="16"/>
      <c r="E73" s="62">
        <v>236</v>
      </c>
      <c r="F73" s="64">
        <v>0</v>
      </c>
      <c r="G73" s="16"/>
      <c r="H73" s="62">
        <v>244</v>
      </c>
      <c r="I73" s="93">
        <f t="shared" si="2"/>
        <v>0</v>
      </c>
      <c r="J73" s="17" t="str">
        <f t="shared" si="4"/>
        <v>AUMENTA</v>
      </c>
      <c r="K73" s="18"/>
      <c r="L73" s="157" t="s">
        <v>136</v>
      </c>
      <c r="M73" s="14" t="str">
        <f t="shared" si="3"/>
        <v>AUMENTA</v>
      </c>
      <c r="N73" s="19" t="s">
        <v>2</v>
      </c>
      <c r="O73" s="19" t="s">
        <v>3</v>
      </c>
      <c r="P73" s="19" t="s">
        <v>4</v>
      </c>
      <c r="Q73" s="19" t="s">
        <v>5</v>
      </c>
      <c r="U73" s="23"/>
    </row>
    <row r="74" spans="1:22" s="14" customFormat="1" ht="10.5" customHeight="1" x14ac:dyDescent="0.2">
      <c r="A74" s="152">
        <v>1</v>
      </c>
      <c r="B74" s="27" t="s">
        <v>241</v>
      </c>
      <c r="C74" s="64">
        <v>0</v>
      </c>
      <c r="D74" s="16"/>
      <c r="E74" s="62"/>
      <c r="F74" s="64">
        <v>0</v>
      </c>
      <c r="G74" s="16"/>
      <c r="H74" s="62"/>
      <c r="I74" s="93" t="s">
        <v>171</v>
      </c>
      <c r="J74" s="17" t="s">
        <v>171</v>
      </c>
      <c r="K74" s="18"/>
      <c r="L74" s="157" t="s">
        <v>136</v>
      </c>
      <c r="M74" s="14" t="str">
        <f t="shared" si="3"/>
        <v>NUEVO</v>
      </c>
      <c r="N74" s="19" t="s">
        <v>2</v>
      </c>
      <c r="O74" s="19" t="s">
        <v>3</v>
      </c>
      <c r="P74" s="19" t="s">
        <v>4</v>
      </c>
      <c r="Q74" s="19" t="s">
        <v>5</v>
      </c>
      <c r="U74" s="23"/>
    </row>
    <row r="75" spans="1:22" s="14" customFormat="1" ht="10.5" customHeight="1" x14ac:dyDescent="0.2">
      <c r="A75" s="152">
        <v>1</v>
      </c>
      <c r="B75" s="27" t="s">
        <v>242</v>
      </c>
      <c r="C75" s="64">
        <v>0</v>
      </c>
      <c r="D75" s="16">
        <v>4</v>
      </c>
      <c r="E75" s="62"/>
      <c r="F75" s="64">
        <v>0</v>
      </c>
      <c r="G75" s="16">
        <v>4</v>
      </c>
      <c r="H75" s="62"/>
      <c r="I75" s="93">
        <f t="shared" si="2"/>
        <v>0</v>
      </c>
      <c r="J75" s="17" t="str">
        <f t="shared" si="4"/>
        <v>IGUAL</v>
      </c>
      <c r="K75" s="18"/>
      <c r="L75" s="157" t="s">
        <v>145</v>
      </c>
      <c r="M75" s="14" t="str">
        <f>IF(D75=R75,Q75,IF(G75=D75,N75,IF(G75&gt;D75,O75,IF(G75&lt;D75,P75,Q75))))</f>
        <v>IGUAL</v>
      </c>
      <c r="N75" s="19" t="s">
        <v>2</v>
      </c>
      <c r="O75" s="19" t="s">
        <v>3</v>
      </c>
      <c r="P75" s="19" t="s">
        <v>4</v>
      </c>
      <c r="Q75" s="19" t="s">
        <v>5</v>
      </c>
      <c r="U75" s="23"/>
    </row>
    <row r="76" spans="1:22" s="14" customFormat="1" ht="10.5" customHeight="1" x14ac:dyDescent="0.2">
      <c r="A76" s="152">
        <v>1</v>
      </c>
      <c r="B76" s="27" t="s">
        <v>243</v>
      </c>
      <c r="C76" s="64">
        <v>16</v>
      </c>
      <c r="D76" s="16"/>
      <c r="E76" s="62"/>
      <c r="F76" s="64">
        <v>16</v>
      </c>
      <c r="G76" s="16"/>
      <c r="H76" s="62"/>
      <c r="I76" s="93" t="s">
        <v>171</v>
      </c>
      <c r="J76" s="17" t="s">
        <v>171</v>
      </c>
      <c r="K76" s="18"/>
      <c r="L76" s="157" t="s">
        <v>136</v>
      </c>
      <c r="M76" s="14" t="str">
        <f t="shared" si="3"/>
        <v>NUEVO</v>
      </c>
      <c r="N76" s="19" t="s">
        <v>2</v>
      </c>
      <c r="O76" s="19" t="s">
        <v>3</v>
      </c>
      <c r="P76" s="19" t="s">
        <v>4</v>
      </c>
      <c r="Q76" s="19" t="s">
        <v>5</v>
      </c>
      <c r="U76" s="23"/>
    </row>
    <row r="77" spans="1:22" s="14" customFormat="1" ht="10.5" customHeight="1" x14ac:dyDescent="0.2">
      <c r="A77" s="152">
        <v>1</v>
      </c>
      <c r="B77" s="126" t="s">
        <v>46</v>
      </c>
      <c r="C77" s="120"/>
      <c r="D77" s="109"/>
      <c r="E77" s="110"/>
      <c r="F77" s="120"/>
      <c r="G77" s="109"/>
      <c r="H77" s="110"/>
      <c r="I77" s="111"/>
      <c r="J77" s="112"/>
      <c r="K77" s="119"/>
      <c r="L77" s="157"/>
    </row>
    <row r="78" spans="1:22" s="14" customFormat="1" ht="10.5" customHeight="1" x14ac:dyDescent="0.2">
      <c r="A78" s="152">
        <v>1</v>
      </c>
      <c r="B78" s="24" t="s">
        <v>62</v>
      </c>
      <c r="C78" s="64"/>
      <c r="D78" s="16">
        <v>1.5</v>
      </c>
      <c r="E78" s="62"/>
      <c r="F78" s="64"/>
      <c r="G78" s="16">
        <v>1.5</v>
      </c>
      <c r="H78" s="62"/>
      <c r="I78" s="93">
        <f>IF(D78=R78,0,(+G78-D78)/+D78)</f>
        <v>0</v>
      </c>
      <c r="J78" s="17" t="str">
        <f t="shared" ref="J78:J82" si="5">M78</f>
        <v>IGUAL</v>
      </c>
      <c r="K78" s="18"/>
      <c r="L78" s="157" t="s">
        <v>145</v>
      </c>
      <c r="M78" s="14" t="str">
        <f>IF(D78=R78,Q78,IF(G78=D78,N78,IF(G78&gt;D78,O78,IF(G78&lt;D78,P78,Q78))))</f>
        <v>IGUAL</v>
      </c>
      <c r="N78" s="19" t="s">
        <v>2</v>
      </c>
      <c r="O78" s="19" t="s">
        <v>3</v>
      </c>
      <c r="P78" s="19" t="s">
        <v>4</v>
      </c>
      <c r="Q78" s="19" t="s">
        <v>5</v>
      </c>
      <c r="U78" s="23"/>
      <c r="V78" s="14">
        <f>+D78*56.7</f>
        <v>85.050000000000011</v>
      </c>
    </row>
    <row r="79" spans="1:22" s="14" customFormat="1" ht="10.5" customHeight="1" x14ac:dyDescent="0.2">
      <c r="A79" s="152">
        <v>1</v>
      </c>
      <c r="B79" s="24" t="s">
        <v>51</v>
      </c>
      <c r="C79" s="64"/>
      <c r="D79" s="16">
        <v>1.5</v>
      </c>
      <c r="E79" s="62"/>
      <c r="F79" s="64"/>
      <c r="G79" s="16">
        <v>1.5</v>
      </c>
      <c r="H79" s="62"/>
      <c r="I79" s="93">
        <f>IF(D79=R79,0,(+G79-D79)/+D79)</f>
        <v>0</v>
      </c>
      <c r="J79" s="17" t="str">
        <f t="shared" si="5"/>
        <v>IGUAL</v>
      </c>
      <c r="K79" s="18"/>
      <c r="L79" s="157" t="s">
        <v>145</v>
      </c>
      <c r="M79" s="14" t="str">
        <f>IF(D79=R79,Q79,IF(G79=D79,N79,IF(G79&gt;D79,O79,IF(G79&lt;D79,P79,Q79))))</f>
        <v>IGUAL</v>
      </c>
      <c r="N79" s="19" t="s">
        <v>2</v>
      </c>
      <c r="O79" s="19" t="s">
        <v>3</v>
      </c>
      <c r="P79" s="19" t="s">
        <v>4</v>
      </c>
      <c r="Q79" s="19" t="s">
        <v>5</v>
      </c>
      <c r="U79" s="23"/>
      <c r="V79" s="14">
        <f>+D79*56.7</f>
        <v>85.050000000000011</v>
      </c>
    </row>
    <row r="80" spans="1:22" s="14" customFormat="1" ht="10.5" customHeight="1" x14ac:dyDescent="0.2">
      <c r="A80" s="152"/>
      <c r="B80" s="24" t="s">
        <v>244</v>
      </c>
      <c r="C80" s="64"/>
      <c r="D80" s="16"/>
      <c r="E80" s="62"/>
      <c r="F80" s="64"/>
      <c r="G80" s="16"/>
      <c r="H80" s="62"/>
      <c r="I80" s="93" t="s">
        <v>171</v>
      </c>
      <c r="J80" s="17" t="s">
        <v>171</v>
      </c>
      <c r="K80" s="18"/>
      <c r="L80" s="157"/>
      <c r="N80" s="19"/>
      <c r="O80" s="19"/>
      <c r="P80" s="19"/>
      <c r="Q80" s="19"/>
      <c r="U80" s="23"/>
    </row>
    <row r="81" spans="1:23" s="14" customFormat="1" ht="10.5" customHeight="1" x14ac:dyDescent="0.2">
      <c r="A81" s="152"/>
      <c r="B81" s="24" t="s">
        <v>245</v>
      </c>
      <c r="C81" s="64"/>
      <c r="D81" s="16">
        <v>1.5</v>
      </c>
      <c r="E81" s="62"/>
      <c r="F81" s="64"/>
      <c r="G81" s="16">
        <v>1.5</v>
      </c>
      <c r="H81" s="62"/>
      <c r="I81" s="93">
        <f t="shared" ref="I81:I82" si="6">IF(D81=R81,0,(+G81-D81)/+D81)</f>
        <v>0</v>
      </c>
      <c r="J81" s="17" t="str">
        <f t="shared" si="5"/>
        <v>IGUAL</v>
      </c>
      <c r="K81" s="18"/>
      <c r="L81" s="157" t="s">
        <v>145</v>
      </c>
      <c r="M81" s="14" t="str">
        <f t="shared" ref="M81:M82" si="7">IF(D81=R81,Q81,IF(G81=D81,N81,IF(G81&gt;D81,O81,IF(G81&lt;D81,P81,Q81))))</f>
        <v>IGUAL</v>
      </c>
      <c r="N81" s="19" t="s">
        <v>2</v>
      </c>
      <c r="O81" s="19" t="s">
        <v>3</v>
      </c>
      <c r="P81" s="19" t="s">
        <v>4</v>
      </c>
      <c r="Q81" s="19" t="s">
        <v>5</v>
      </c>
      <c r="U81" s="23"/>
      <c r="V81" s="14">
        <f t="shared" ref="V81:V82" si="8">+D81*56.7</f>
        <v>85.050000000000011</v>
      </c>
    </row>
    <row r="82" spans="1:23" s="14" customFormat="1" ht="10.5" customHeight="1" x14ac:dyDescent="0.2">
      <c r="A82" s="152">
        <v>1</v>
      </c>
      <c r="B82" s="24" t="s">
        <v>246</v>
      </c>
      <c r="C82" s="64"/>
      <c r="D82" s="16">
        <v>10</v>
      </c>
      <c r="E82" s="62"/>
      <c r="F82" s="64"/>
      <c r="G82" s="16">
        <v>10</v>
      </c>
      <c r="H82" s="62"/>
      <c r="I82" s="93">
        <f t="shared" si="6"/>
        <v>0</v>
      </c>
      <c r="J82" s="17" t="str">
        <f t="shared" si="5"/>
        <v>IGUAL</v>
      </c>
      <c r="K82" s="18"/>
      <c r="L82" s="157" t="s">
        <v>145</v>
      </c>
      <c r="M82" s="14" t="str">
        <f t="shared" si="7"/>
        <v>IGUAL</v>
      </c>
      <c r="N82" s="19" t="s">
        <v>2</v>
      </c>
      <c r="O82" s="19" t="s">
        <v>3</v>
      </c>
      <c r="P82" s="19" t="s">
        <v>4</v>
      </c>
      <c r="Q82" s="19" t="s">
        <v>5</v>
      </c>
      <c r="U82" s="23"/>
      <c r="V82" s="14">
        <f t="shared" si="8"/>
        <v>567</v>
      </c>
    </row>
    <row r="83" spans="1:23" s="14" customFormat="1" ht="10.5" customHeight="1" x14ac:dyDescent="0.2">
      <c r="A83" s="152">
        <v>1</v>
      </c>
      <c r="B83" s="126"/>
      <c r="C83" s="120"/>
      <c r="D83" s="127" t="s">
        <v>142</v>
      </c>
      <c r="E83" s="128" t="s">
        <v>142</v>
      </c>
      <c r="F83" s="108"/>
      <c r="G83" s="127" t="s">
        <v>142</v>
      </c>
      <c r="H83" s="128" t="s">
        <v>142</v>
      </c>
      <c r="I83" s="111"/>
      <c r="J83" s="112"/>
      <c r="K83" s="119"/>
      <c r="L83" s="159"/>
    </row>
    <row r="84" spans="1:23" s="14" customFormat="1" ht="10.5" customHeight="1" x14ac:dyDescent="0.2">
      <c r="A84" s="152">
        <v>1</v>
      </c>
      <c r="B84" s="24" t="s">
        <v>31</v>
      </c>
      <c r="C84" s="76"/>
      <c r="D84" s="21" t="s">
        <v>63</v>
      </c>
      <c r="E84" s="75" t="s">
        <v>64</v>
      </c>
      <c r="F84" s="76"/>
      <c r="G84" s="21" t="s">
        <v>63</v>
      </c>
      <c r="H84" s="75" t="s">
        <v>64</v>
      </c>
      <c r="I84" s="94"/>
      <c r="J84" s="13"/>
      <c r="K84" s="18"/>
      <c r="L84" s="159"/>
      <c r="V84" s="14">
        <f>+V85*1.5</f>
        <v>0</v>
      </c>
    </row>
    <row r="85" spans="1:23" s="14" customFormat="1" ht="10.5" customHeight="1" x14ac:dyDescent="0.25">
      <c r="A85" s="152">
        <v>1</v>
      </c>
      <c r="B85" s="24" t="s">
        <v>32</v>
      </c>
      <c r="C85" s="64"/>
      <c r="D85" s="160">
        <v>2</v>
      </c>
      <c r="E85" s="161">
        <v>3</v>
      </c>
      <c r="F85" s="64"/>
      <c r="G85" s="160">
        <v>2</v>
      </c>
      <c r="H85" s="161">
        <v>3</v>
      </c>
      <c r="I85" s="93" t="str">
        <f>CONCATENATE(TEXT(U85,0),"% ",TEXT(V85,0),"%")</f>
        <v>0% 0%</v>
      </c>
      <c r="J85" s="17" t="str">
        <f>M85</f>
        <v>IGUAL</v>
      </c>
      <c r="K85" s="18"/>
      <c r="L85" s="157" t="s">
        <v>136</v>
      </c>
      <c r="M85" s="14" t="str">
        <f>IF(E85=R85,Q85,IF(H85=E85,N85,IF(H85&gt;E85,O85,IF(H85&lt;E85,P85,Q85))))</f>
        <v>IGUAL</v>
      </c>
      <c r="N85" s="19" t="s">
        <v>2</v>
      </c>
      <c r="O85" s="19" t="s">
        <v>3</v>
      </c>
      <c r="P85" s="19" t="s">
        <v>4</v>
      </c>
      <c r="Q85" s="19" t="s">
        <v>5</v>
      </c>
      <c r="R85"/>
      <c r="S85"/>
      <c r="T85" s="23">
        <f t="shared" ref="T85:U87" si="9">IF(C85=R85,0,(+F85-C85)/+C85)*100</f>
        <v>0</v>
      </c>
      <c r="U85" s="23">
        <f t="shared" si="9"/>
        <v>0</v>
      </c>
      <c r="V85" s="23">
        <f>IF(E85=S85,0,(+H85-E85)/+E85)*100</f>
        <v>0</v>
      </c>
      <c r="W85" s="14">
        <f>+E85*56.7</f>
        <v>170.10000000000002</v>
      </c>
    </row>
    <row r="86" spans="1:23" s="14" customFormat="1" ht="10.5" customHeight="1" x14ac:dyDescent="0.25">
      <c r="A86" s="152">
        <v>1</v>
      </c>
      <c r="B86" s="24" t="s">
        <v>33</v>
      </c>
      <c r="C86" s="64"/>
      <c r="D86" s="162">
        <v>1</v>
      </c>
      <c r="E86" s="163">
        <v>2</v>
      </c>
      <c r="F86" s="64"/>
      <c r="G86" s="162">
        <v>1</v>
      </c>
      <c r="H86" s="163">
        <v>2</v>
      </c>
      <c r="I86" s="93" t="str">
        <f>CONCATENATE(TEXT(U86,0),"% ",TEXT(V86,0),"%")</f>
        <v>0% 0%</v>
      </c>
      <c r="J86" s="17" t="str">
        <f>M86</f>
        <v>IGUAL</v>
      </c>
      <c r="K86" s="18"/>
      <c r="L86" s="157" t="s">
        <v>136</v>
      </c>
      <c r="M86" s="14" t="str">
        <f>IF(E86=R86,Q86,IF(H86=E86,N86,IF(H86&gt;E86,O86,IF(H86&lt;E86,P86,Q86))))</f>
        <v>IGUAL</v>
      </c>
      <c r="N86" s="19" t="s">
        <v>2</v>
      </c>
      <c r="O86" s="19" t="s">
        <v>3</v>
      </c>
      <c r="P86" s="19" t="s">
        <v>4</v>
      </c>
      <c r="Q86" s="19" t="s">
        <v>5</v>
      </c>
      <c r="R86"/>
      <c r="S86"/>
      <c r="T86" s="23">
        <f t="shared" si="9"/>
        <v>0</v>
      </c>
      <c r="U86" s="23">
        <f t="shared" si="9"/>
        <v>0</v>
      </c>
      <c r="V86" s="23">
        <f>IF(E86=S86,0,(+H86-E86)/+E86)*100</f>
        <v>0</v>
      </c>
      <c r="W86" s="14">
        <f>+E86*56.7</f>
        <v>113.4</v>
      </c>
    </row>
    <row r="87" spans="1:23" s="14" customFormat="1" ht="10.5" customHeight="1" x14ac:dyDescent="0.25">
      <c r="A87" s="152">
        <v>1</v>
      </c>
      <c r="B87" s="24" t="s">
        <v>34</v>
      </c>
      <c r="C87" s="64"/>
      <c r="D87" s="162">
        <v>0.5</v>
      </c>
      <c r="E87" s="163">
        <v>1</v>
      </c>
      <c r="F87" s="64"/>
      <c r="G87" s="162">
        <v>0.5</v>
      </c>
      <c r="H87" s="163">
        <v>1</v>
      </c>
      <c r="I87" s="93" t="str">
        <f>CONCATENATE(TEXT(U87,0),"% ",TEXT(V87,0),"%")</f>
        <v>0% 0%</v>
      </c>
      <c r="J87" s="17" t="str">
        <f>M87</f>
        <v>IGUAL</v>
      </c>
      <c r="K87" s="18"/>
      <c r="L87" s="157" t="s">
        <v>136</v>
      </c>
      <c r="M87" s="14" t="str">
        <f>IF(E87=R87,Q87,IF(H87=E87,N87,IF(H87&gt;E87,O87,IF(H87&lt;E87,P87,Q87))))</f>
        <v>IGUAL</v>
      </c>
      <c r="N87" s="19" t="s">
        <v>2</v>
      </c>
      <c r="O87" s="19" t="s">
        <v>3</v>
      </c>
      <c r="P87" s="19" t="s">
        <v>4</v>
      </c>
      <c r="Q87" s="19" t="s">
        <v>5</v>
      </c>
      <c r="R87"/>
      <c r="S87"/>
      <c r="T87" s="23">
        <f t="shared" si="9"/>
        <v>0</v>
      </c>
      <c r="U87" s="23">
        <f t="shared" si="9"/>
        <v>0</v>
      </c>
      <c r="V87" s="23">
        <f>IF(E87=S87,0,(+H87-E87)/+E87)*100</f>
        <v>0</v>
      </c>
      <c r="W87" s="14">
        <f>+E87*56.7</f>
        <v>56.7</v>
      </c>
    </row>
    <row r="88" spans="1:23" s="14" customFormat="1" ht="10.5" customHeight="1" x14ac:dyDescent="0.2">
      <c r="A88" s="152">
        <v>1</v>
      </c>
      <c r="B88" s="25" t="s">
        <v>163</v>
      </c>
      <c r="C88" s="78"/>
      <c r="D88" s="16"/>
      <c r="E88" s="62"/>
      <c r="F88" s="78"/>
      <c r="G88" s="16"/>
      <c r="H88" s="62"/>
      <c r="I88" s="93"/>
      <c r="J88" s="17"/>
      <c r="K88" s="18"/>
      <c r="L88" s="157" t="s">
        <v>145</v>
      </c>
      <c r="M88" s="14" t="str">
        <f>IF(D88=R88,Q88,IF(G88=D88,N88,IF(G88&gt;D88,O88,IF(G88&lt;D88,P88,Q88))))</f>
        <v>NUEVO</v>
      </c>
      <c r="N88" s="19" t="s">
        <v>2</v>
      </c>
      <c r="O88" s="19" t="s">
        <v>3</v>
      </c>
      <c r="P88" s="19" t="s">
        <v>4</v>
      </c>
      <c r="Q88" s="19" t="s">
        <v>5</v>
      </c>
      <c r="U88" s="23"/>
    </row>
    <row r="89" spans="1:23" s="14" customFormat="1" ht="10.5" customHeight="1" x14ac:dyDescent="0.2">
      <c r="A89" s="152">
        <v>1</v>
      </c>
      <c r="B89" s="24" t="s">
        <v>164</v>
      </c>
      <c r="C89" s="64"/>
      <c r="D89" s="162">
        <v>0</v>
      </c>
      <c r="E89" s="162">
        <v>1</v>
      </c>
      <c r="F89" s="64"/>
      <c r="G89" s="162">
        <v>0</v>
      </c>
      <c r="H89" s="162">
        <v>1</v>
      </c>
      <c r="I89" s="93">
        <f t="shared" ref="I89:I94" si="10">IF(E89=R89,0,(+H89-E89)/+E89)</f>
        <v>0</v>
      </c>
      <c r="J89" s="17" t="str">
        <f t="shared" ref="J89:J94" si="11">M89</f>
        <v>IGUAL</v>
      </c>
      <c r="K89" s="18"/>
      <c r="L89" s="157" t="s">
        <v>136</v>
      </c>
      <c r="M89" s="14" t="str">
        <f t="shared" ref="M89:M95" si="12">IF(E89=R89,Q89,IF(H89=E89,N89,IF(H89&gt;E89,O89,IF(H89&lt;E89,P89,Q89))))</f>
        <v>IGUAL</v>
      </c>
      <c r="N89" s="19" t="s">
        <v>2</v>
      </c>
      <c r="O89" s="19" t="s">
        <v>3</v>
      </c>
      <c r="P89" s="19" t="s">
        <v>4</v>
      </c>
      <c r="Q89" s="19" t="s">
        <v>5</v>
      </c>
      <c r="U89" s="23"/>
    </row>
    <row r="90" spans="1:23" s="14" customFormat="1" ht="10.5" customHeight="1" x14ac:dyDescent="0.2">
      <c r="A90" s="152">
        <v>1</v>
      </c>
      <c r="B90" s="24" t="s">
        <v>165</v>
      </c>
      <c r="C90" s="64"/>
      <c r="D90" s="162">
        <v>0</v>
      </c>
      <c r="E90" s="162">
        <v>1</v>
      </c>
      <c r="F90" s="64"/>
      <c r="G90" s="162">
        <v>0</v>
      </c>
      <c r="H90" s="162">
        <v>1</v>
      </c>
      <c r="I90" s="93">
        <f t="shared" si="10"/>
        <v>0</v>
      </c>
      <c r="J90" s="17" t="str">
        <f t="shared" si="11"/>
        <v>IGUAL</v>
      </c>
      <c r="K90" s="18"/>
      <c r="L90" s="157" t="s">
        <v>136</v>
      </c>
      <c r="M90" s="14" t="str">
        <f>IF(E90=R90,Q90,IF(H90=E90,N90,IF(H90&gt;E90,O90,IF(H90&lt;E90,P90,Q90))))</f>
        <v>IGUAL</v>
      </c>
      <c r="N90" s="19" t="s">
        <v>2</v>
      </c>
      <c r="O90" s="19" t="s">
        <v>3</v>
      </c>
      <c r="P90" s="19" t="s">
        <v>4</v>
      </c>
      <c r="Q90" s="19" t="s">
        <v>5</v>
      </c>
      <c r="U90" s="23"/>
    </row>
    <row r="91" spans="1:23" s="14" customFormat="1" ht="10.5" customHeight="1" x14ac:dyDescent="0.2">
      <c r="A91" s="152">
        <v>1</v>
      </c>
      <c r="B91" s="24" t="s">
        <v>166</v>
      </c>
      <c r="C91" s="64"/>
      <c r="D91" s="162">
        <v>0</v>
      </c>
      <c r="E91" s="162">
        <v>1</v>
      </c>
      <c r="F91" s="64"/>
      <c r="G91" s="162">
        <v>0</v>
      </c>
      <c r="H91" s="162">
        <v>1</v>
      </c>
      <c r="I91" s="93">
        <f t="shared" si="10"/>
        <v>0</v>
      </c>
      <c r="J91" s="17" t="str">
        <f t="shared" si="11"/>
        <v>IGUAL</v>
      </c>
      <c r="K91" s="18"/>
      <c r="L91" s="157" t="s">
        <v>136</v>
      </c>
      <c r="M91" s="14" t="str">
        <f t="shared" si="12"/>
        <v>IGUAL</v>
      </c>
      <c r="N91" s="19" t="s">
        <v>2</v>
      </c>
      <c r="O91" s="19" t="s">
        <v>3</v>
      </c>
      <c r="P91" s="19" t="s">
        <v>4</v>
      </c>
      <c r="Q91" s="19" t="s">
        <v>5</v>
      </c>
      <c r="U91" s="23"/>
    </row>
    <row r="92" spans="1:23" s="14" customFormat="1" ht="10.5" customHeight="1" x14ac:dyDescent="0.2">
      <c r="A92" s="152">
        <v>1</v>
      </c>
      <c r="B92" s="24" t="s">
        <v>167</v>
      </c>
      <c r="C92" s="64"/>
      <c r="D92" s="162">
        <v>0</v>
      </c>
      <c r="E92" s="162">
        <v>2</v>
      </c>
      <c r="F92" s="64"/>
      <c r="G92" s="162">
        <v>0</v>
      </c>
      <c r="H92" s="162">
        <v>2</v>
      </c>
      <c r="I92" s="93">
        <f t="shared" si="10"/>
        <v>0</v>
      </c>
      <c r="J92" s="17" t="str">
        <f t="shared" si="11"/>
        <v>IGUAL</v>
      </c>
      <c r="K92" s="18"/>
      <c r="L92" s="157" t="s">
        <v>136</v>
      </c>
      <c r="M92" s="14" t="str">
        <f t="shared" si="12"/>
        <v>IGUAL</v>
      </c>
      <c r="N92" s="19" t="s">
        <v>2</v>
      </c>
      <c r="O92" s="19" t="s">
        <v>3</v>
      </c>
      <c r="P92" s="19" t="s">
        <v>4</v>
      </c>
      <c r="Q92" s="19" t="s">
        <v>5</v>
      </c>
      <c r="U92" s="23"/>
    </row>
    <row r="93" spans="1:23" s="14" customFormat="1" ht="10.5" customHeight="1" x14ac:dyDescent="0.2">
      <c r="A93" s="152">
        <v>1</v>
      </c>
      <c r="B93" s="24" t="s">
        <v>168</v>
      </c>
      <c r="C93" s="64"/>
      <c r="D93" s="162">
        <v>0</v>
      </c>
      <c r="E93" s="162">
        <v>2</v>
      </c>
      <c r="F93" s="64"/>
      <c r="G93" s="162">
        <v>0</v>
      </c>
      <c r="H93" s="162">
        <v>2</v>
      </c>
      <c r="I93" s="93">
        <f t="shared" si="10"/>
        <v>0</v>
      </c>
      <c r="J93" s="17" t="str">
        <f t="shared" si="11"/>
        <v>IGUAL</v>
      </c>
      <c r="K93" s="18"/>
      <c r="L93" s="157" t="s">
        <v>136</v>
      </c>
      <c r="M93" s="14" t="str">
        <f t="shared" si="12"/>
        <v>IGUAL</v>
      </c>
      <c r="N93" s="19" t="s">
        <v>2</v>
      </c>
      <c r="O93" s="19" t="s">
        <v>3</v>
      </c>
      <c r="P93" s="19" t="s">
        <v>4</v>
      </c>
      <c r="Q93" s="19" t="s">
        <v>5</v>
      </c>
      <c r="U93" s="23"/>
    </row>
    <row r="94" spans="1:23" s="14" customFormat="1" ht="10.5" customHeight="1" x14ac:dyDescent="0.25">
      <c r="A94" s="152">
        <v>1</v>
      </c>
      <c r="B94" s="24" t="s">
        <v>169</v>
      </c>
      <c r="C94" s="69"/>
      <c r="D94" s="162">
        <v>0</v>
      </c>
      <c r="E94" s="162">
        <v>1</v>
      </c>
      <c r="F94" s="69"/>
      <c r="G94" s="162">
        <v>0</v>
      </c>
      <c r="H94" s="162">
        <v>1</v>
      </c>
      <c r="I94" s="93">
        <f t="shared" si="10"/>
        <v>0</v>
      </c>
      <c r="J94" s="17" t="str">
        <f t="shared" si="11"/>
        <v>IGUAL</v>
      </c>
      <c r="K94" s="18"/>
      <c r="L94" s="157" t="s">
        <v>136</v>
      </c>
      <c r="M94" s="14" t="str">
        <f t="shared" si="12"/>
        <v>IGUAL</v>
      </c>
      <c r="N94" s="19" t="s">
        <v>2</v>
      </c>
      <c r="O94" s="19" t="s">
        <v>3</v>
      </c>
      <c r="P94" s="19" t="s">
        <v>4</v>
      </c>
      <c r="Q94" s="19" t="s">
        <v>5</v>
      </c>
      <c r="S94"/>
      <c r="T94" s="14">
        <f>+G94*59.08</f>
        <v>0</v>
      </c>
      <c r="U94" s="23"/>
      <c r="V94"/>
      <c r="W94"/>
    </row>
    <row r="95" spans="1:23" s="14" customFormat="1" ht="10.5" customHeight="1" x14ac:dyDescent="0.2">
      <c r="A95" s="152">
        <v>1</v>
      </c>
      <c r="B95" s="24" t="s">
        <v>170</v>
      </c>
      <c r="C95" s="69">
        <v>0</v>
      </c>
      <c r="D95" s="162">
        <v>0</v>
      </c>
      <c r="E95" s="162">
        <v>5</v>
      </c>
      <c r="F95" s="69">
        <v>0</v>
      </c>
      <c r="G95" s="162">
        <v>0</v>
      </c>
      <c r="H95" s="162">
        <v>5</v>
      </c>
      <c r="I95" s="93">
        <f t="shared" ref="I95" si="13">IF(E95=R95,0,(+H95-E95)/+E95)</f>
        <v>0</v>
      </c>
      <c r="J95" s="17" t="str">
        <f t="shared" ref="J95" si="14">M95</f>
        <v>IGUAL</v>
      </c>
      <c r="K95" s="18"/>
      <c r="L95" s="157" t="s">
        <v>136</v>
      </c>
      <c r="M95" s="14" t="str">
        <f t="shared" si="12"/>
        <v>IGUAL</v>
      </c>
      <c r="N95" s="19" t="s">
        <v>2</v>
      </c>
      <c r="O95" s="19" t="s">
        <v>3</v>
      </c>
      <c r="P95" s="19" t="s">
        <v>4</v>
      </c>
      <c r="Q95" s="19" t="s">
        <v>5</v>
      </c>
      <c r="U95" s="23"/>
    </row>
    <row r="96" spans="1:23" s="14" customFormat="1" ht="10.5" customHeight="1" x14ac:dyDescent="0.2">
      <c r="A96" s="152">
        <v>1</v>
      </c>
      <c r="B96" s="126" t="s">
        <v>47</v>
      </c>
      <c r="C96" s="120"/>
      <c r="D96" s="109"/>
      <c r="E96" s="110"/>
      <c r="F96" s="120"/>
      <c r="G96" s="109"/>
      <c r="H96" s="110"/>
      <c r="I96" s="111"/>
      <c r="J96" s="112"/>
      <c r="K96" s="119"/>
      <c r="L96" s="157"/>
      <c r="U96" s="23"/>
    </row>
    <row r="97" spans="1:21" s="14" customFormat="1" ht="10.5" customHeight="1" x14ac:dyDescent="0.2">
      <c r="A97" s="152">
        <v>1</v>
      </c>
      <c r="B97" s="24" t="s">
        <v>12</v>
      </c>
      <c r="C97" s="64"/>
      <c r="D97" s="16"/>
      <c r="E97" s="62"/>
      <c r="F97" s="64"/>
      <c r="G97" s="16"/>
      <c r="H97" s="62"/>
      <c r="I97" s="94"/>
      <c r="J97" s="13"/>
      <c r="K97" s="18"/>
      <c r="L97" s="157"/>
      <c r="U97" s="23"/>
    </row>
    <row r="98" spans="1:21" s="14" customFormat="1" ht="10.5" customHeight="1" x14ac:dyDescent="0.2">
      <c r="A98" s="152">
        <v>1</v>
      </c>
      <c r="B98" s="24" t="s">
        <v>30</v>
      </c>
      <c r="C98" s="79"/>
      <c r="D98" s="16"/>
      <c r="E98" s="62"/>
      <c r="F98" s="79"/>
      <c r="G98" s="16"/>
      <c r="H98" s="62"/>
      <c r="I98" s="94"/>
      <c r="J98" s="13"/>
      <c r="K98" s="18"/>
      <c r="L98" s="157"/>
      <c r="U98" s="23"/>
    </row>
    <row r="99" spans="1:21" s="14" customFormat="1" ht="10.5" customHeight="1" x14ac:dyDescent="0.2">
      <c r="A99" s="152">
        <v>1</v>
      </c>
      <c r="B99" s="24" t="s">
        <v>52</v>
      </c>
      <c r="C99" s="79" t="s">
        <v>143</v>
      </c>
      <c r="D99" s="16"/>
      <c r="E99" s="62"/>
      <c r="F99" s="79" t="s">
        <v>143</v>
      </c>
      <c r="G99" s="16"/>
      <c r="H99" s="62"/>
      <c r="I99" s="94"/>
      <c r="J99" s="13"/>
      <c r="K99" s="18"/>
      <c r="L99" s="157"/>
      <c r="N99" s="19"/>
      <c r="O99" s="19"/>
      <c r="P99" s="19"/>
      <c r="Q99" s="19"/>
      <c r="U99" s="23"/>
    </row>
    <row r="100" spans="1:21" s="14" customFormat="1" ht="10.5" customHeight="1" x14ac:dyDescent="0.2">
      <c r="A100" s="152">
        <v>1</v>
      </c>
      <c r="B100" s="24" t="s">
        <v>115</v>
      </c>
      <c r="C100" s="162">
        <v>4</v>
      </c>
      <c r="D100" s="162" t="s">
        <v>171</v>
      </c>
      <c r="E100" s="62"/>
      <c r="F100" s="162">
        <v>4</v>
      </c>
      <c r="G100" s="64"/>
      <c r="H100" s="162">
        <v>0</v>
      </c>
      <c r="I100" s="93">
        <f t="shared" ref="I100:I108" si="15">IF(C100=R100,0,(+F100-C100)/+C100)</f>
        <v>0</v>
      </c>
      <c r="J100" s="17" t="str">
        <f t="shared" ref="J100:J108" si="16">M100</f>
        <v>IGUAL</v>
      </c>
      <c r="K100" s="18"/>
      <c r="L100" s="157" t="s">
        <v>144</v>
      </c>
      <c r="M100" s="14" t="str">
        <f t="shared" ref="M100:M108" si="17">IF(C100=R100,Q100,IF(F100=C100,N100,IF(F100&gt;C100,O100,IF(F100&lt;C100,P100,Q100))))</f>
        <v>IGUAL</v>
      </c>
      <c r="N100" s="19" t="s">
        <v>2</v>
      </c>
      <c r="O100" s="19" t="s">
        <v>3</v>
      </c>
      <c r="P100" s="19" t="s">
        <v>4</v>
      </c>
      <c r="Q100" s="19" t="s">
        <v>5</v>
      </c>
      <c r="U100" s="23"/>
    </row>
    <row r="101" spans="1:21" s="14" customFormat="1" ht="10.5" customHeight="1" x14ac:dyDescent="0.2">
      <c r="A101" s="152">
        <v>1</v>
      </c>
      <c r="B101" s="24" t="s">
        <v>116</v>
      </c>
      <c r="C101" s="162">
        <v>5</v>
      </c>
      <c r="D101" s="162" t="s">
        <v>171</v>
      </c>
      <c r="E101" s="62"/>
      <c r="F101" s="162">
        <v>5</v>
      </c>
      <c r="G101" s="64"/>
      <c r="H101" s="162">
        <v>0</v>
      </c>
      <c r="I101" s="93">
        <f t="shared" si="15"/>
        <v>0</v>
      </c>
      <c r="J101" s="17" t="str">
        <f t="shared" si="16"/>
        <v>IGUAL</v>
      </c>
      <c r="K101" s="18"/>
      <c r="L101" s="157" t="s">
        <v>144</v>
      </c>
      <c r="M101" s="14" t="str">
        <f t="shared" si="17"/>
        <v>IGUAL</v>
      </c>
      <c r="N101" s="19" t="s">
        <v>2</v>
      </c>
      <c r="O101" s="19" t="s">
        <v>3</v>
      </c>
      <c r="P101" s="19" t="s">
        <v>4</v>
      </c>
      <c r="Q101" s="19" t="s">
        <v>5</v>
      </c>
      <c r="U101" s="23"/>
    </row>
    <row r="102" spans="1:21" s="14" customFormat="1" ht="10.5" customHeight="1" x14ac:dyDescent="0.2">
      <c r="A102" s="152">
        <v>1</v>
      </c>
      <c r="B102" s="24" t="s">
        <v>117</v>
      </c>
      <c r="C102" s="162">
        <v>6</v>
      </c>
      <c r="D102" s="162" t="s">
        <v>171</v>
      </c>
      <c r="E102" s="62"/>
      <c r="F102" s="162">
        <v>6</v>
      </c>
      <c r="G102" s="64"/>
      <c r="H102" s="162">
        <v>0</v>
      </c>
      <c r="I102" s="93">
        <f t="shared" si="15"/>
        <v>0</v>
      </c>
      <c r="J102" s="17" t="str">
        <f t="shared" si="16"/>
        <v>IGUAL</v>
      </c>
      <c r="K102" s="18"/>
      <c r="L102" s="157" t="s">
        <v>144</v>
      </c>
      <c r="M102" s="14" t="str">
        <f t="shared" si="17"/>
        <v>IGUAL</v>
      </c>
      <c r="N102" s="19" t="s">
        <v>2</v>
      </c>
      <c r="O102" s="19" t="s">
        <v>3</v>
      </c>
      <c r="P102" s="19" t="s">
        <v>4</v>
      </c>
      <c r="Q102" s="19" t="s">
        <v>5</v>
      </c>
      <c r="U102" s="23"/>
    </row>
    <row r="103" spans="1:21" s="14" customFormat="1" ht="10.5" customHeight="1" x14ac:dyDescent="0.2">
      <c r="A103" s="152">
        <v>1</v>
      </c>
      <c r="B103" s="24" t="s">
        <v>118</v>
      </c>
      <c r="C103" s="162">
        <v>7</v>
      </c>
      <c r="D103" s="162" t="s">
        <v>171</v>
      </c>
      <c r="E103" s="62"/>
      <c r="F103" s="162">
        <v>7</v>
      </c>
      <c r="G103" s="64"/>
      <c r="H103" s="162">
        <v>0</v>
      </c>
      <c r="I103" s="93">
        <f t="shared" si="15"/>
        <v>0</v>
      </c>
      <c r="J103" s="17" t="str">
        <f t="shared" si="16"/>
        <v>IGUAL</v>
      </c>
      <c r="K103" s="18"/>
      <c r="L103" s="157" t="s">
        <v>144</v>
      </c>
      <c r="M103" s="14" t="str">
        <f t="shared" si="17"/>
        <v>IGUAL</v>
      </c>
      <c r="N103" s="19" t="s">
        <v>2</v>
      </c>
      <c r="O103" s="19" t="s">
        <v>3</v>
      </c>
      <c r="P103" s="19" t="s">
        <v>4</v>
      </c>
      <c r="Q103" s="19" t="s">
        <v>5</v>
      </c>
      <c r="U103" s="23"/>
    </row>
    <row r="104" spans="1:21" s="14" customFormat="1" ht="10.5" customHeight="1" x14ac:dyDescent="0.2">
      <c r="A104" s="152">
        <v>1</v>
      </c>
      <c r="B104" s="24" t="s">
        <v>119</v>
      </c>
      <c r="C104" s="162">
        <v>8</v>
      </c>
      <c r="D104" s="162" t="s">
        <v>171</v>
      </c>
      <c r="E104" s="62"/>
      <c r="F104" s="162">
        <v>8</v>
      </c>
      <c r="G104" s="64"/>
      <c r="H104" s="162">
        <v>0</v>
      </c>
      <c r="I104" s="93">
        <f t="shared" si="15"/>
        <v>0</v>
      </c>
      <c r="J104" s="17" t="str">
        <f t="shared" si="16"/>
        <v>IGUAL</v>
      </c>
      <c r="K104" s="18"/>
      <c r="L104" s="157" t="s">
        <v>144</v>
      </c>
      <c r="M104" s="14" t="str">
        <f t="shared" si="17"/>
        <v>IGUAL</v>
      </c>
      <c r="N104" s="19" t="s">
        <v>2</v>
      </c>
      <c r="O104" s="19" t="s">
        <v>3</v>
      </c>
      <c r="P104" s="19" t="s">
        <v>4</v>
      </c>
      <c r="Q104" s="19" t="s">
        <v>5</v>
      </c>
      <c r="U104" s="23"/>
    </row>
    <row r="105" spans="1:21" s="14" customFormat="1" ht="10.5" customHeight="1" x14ac:dyDescent="0.2">
      <c r="A105" s="152">
        <v>1</v>
      </c>
      <c r="B105" s="24" t="s">
        <v>120</v>
      </c>
      <c r="C105" s="162">
        <v>9</v>
      </c>
      <c r="D105" s="162" t="s">
        <v>171</v>
      </c>
      <c r="E105" s="62"/>
      <c r="F105" s="162">
        <v>9</v>
      </c>
      <c r="G105" s="64"/>
      <c r="H105" s="162">
        <v>0</v>
      </c>
      <c r="I105" s="93">
        <f t="shared" si="15"/>
        <v>0</v>
      </c>
      <c r="J105" s="17" t="str">
        <f t="shared" si="16"/>
        <v>IGUAL</v>
      </c>
      <c r="K105" s="18"/>
      <c r="L105" s="157" t="s">
        <v>144</v>
      </c>
      <c r="M105" s="14" t="str">
        <f t="shared" si="17"/>
        <v>IGUAL</v>
      </c>
      <c r="N105" s="19" t="s">
        <v>2</v>
      </c>
      <c r="O105" s="19" t="s">
        <v>3</v>
      </c>
      <c r="P105" s="19" t="s">
        <v>4</v>
      </c>
      <c r="Q105" s="19" t="s">
        <v>5</v>
      </c>
      <c r="U105" s="23"/>
    </row>
    <row r="106" spans="1:21" s="14" customFormat="1" ht="10.5" customHeight="1" x14ac:dyDescent="0.2">
      <c r="A106" s="152">
        <v>1</v>
      </c>
      <c r="B106" s="24" t="s">
        <v>121</v>
      </c>
      <c r="C106" s="162">
        <v>10</v>
      </c>
      <c r="D106" s="162" t="s">
        <v>171</v>
      </c>
      <c r="E106" s="62"/>
      <c r="F106" s="162">
        <v>10</v>
      </c>
      <c r="G106" s="64"/>
      <c r="H106" s="162">
        <v>0</v>
      </c>
      <c r="I106" s="93">
        <f t="shared" si="15"/>
        <v>0</v>
      </c>
      <c r="J106" s="17" t="str">
        <f t="shared" si="16"/>
        <v>IGUAL</v>
      </c>
      <c r="K106" s="18"/>
      <c r="L106" s="157" t="s">
        <v>144</v>
      </c>
      <c r="M106" s="14" t="str">
        <f t="shared" si="17"/>
        <v>IGUAL</v>
      </c>
      <c r="N106" s="19" t="s">
        <v>2</v>
      </c>
      <c r="O106" s="19" t="s">
        <v>3</v>
      </c>
      <c r="P106" s="19" t="s">
        <v>4</v>
      </c>
      <c r="Q106" s="19" t="s">
        <v>5</v>
      </c>
      <c r="U106" s="23"/>
    </row>
    <row r="107" spans="1:21" s="14" customFormat="1" ht="10.5" customHeight="1" x14ac:dyDescent="0.2">
      <c r="A107" s="152">
        <v>1</v>
      </c>
      <c r="B107" s="24" t="s">
        <v>122</v>
      </c>
      <c r="C107" s="162">
        <v>11</v>
      </c>
      <c r="D107" s="162" t="s">
        <v>171</v>
      </c>
      <c r="E107" s="62"/>
      <c r="F107" s="162">
        <v>11</v>
      </c>
      <c r="G107" s="64"/>
      <c r="H107" s="162">
        <v>0</v>
      </c>
      <c r="I107" s="93">
        <f t="shared" si="15"/>
        <v>0</v>
      </c>
      <c r="J107" s="17" t="str">
        <f t="shared" si="16"/>
        <v>IGUAL</v>
      </c>
      <c r="K107" s="18"/>
      <c r="L107" s="157" t="s">
        <v>144</v>
      </c>
      <c r="M107" s="14" t="str">
        <f t="shared" si="17"/>
        <v>IGUAL</v>
      </c>
      <c r="N107" s="19" t="s">
        <v>2</v>
      </c>
      <c r="O107" s="19" t="s">
        <v>3</v>
      </c>
      <c r="P107" s="19" t="s">
        <v>4</v>
      </c>
      <c r="Q107" s="19" t="s">
        <v>5</v>
      </c>
      <c r="U107" s="23"/>
    </row>
    <row r="108" spans="1:21" s="14" customFormat="1" ht="10.5" customHeight="1" x14ac:dyDescent="0.2">
      <c r="A108" s="152">
        <v>1</v>
      </c>
      <c r="B108" s="24" t="s">
        <v>65</v>
      </c>
      <c r="C108" s="162">
        <v>12</v>
      </c>
      <c r="D108" s="162" t="s">
        <v>171</v>
      </c>
      <c r="E108" s="62"/>
      <c r="F108" s="162">
        <v>12</v>
      </c>
      <c r="G108" s="64"/>
      <c r="H108" s="162">
        <v>0</v>
      </c>
      <c r="I108" s="93">
        <f t="shared" si="15"/>
        <v>0</v>
      </c>
      <c r="J108" s="17" t="str">
        <f t="shared" si="16"/>
        <v>IGUAL</v>
      </c>
      <c r="K108" s="18"/>
      <c r="L108" s="157" t="s">
        <v>144</v>
      </c>
      <c r="M108" s="14" t="str">
        <f t="shared" si="17"/>
        <v>IGUAL</v>
      </c>
      <c r="N108" s="19" t="s">
        <v>2</v>
      </c>
      <c r="O108" s="19" t="s">
        <v>3</v>
      </c>
      <c r="P108" s="19" t="s">
        <v>4</v>
      </c>
      <c r="Q108" s="19" t="s">
        <v>5</v>
      </c>
      <c r="U108" s="23"/>
    </row>
    <row r="109" spans="1:21" s="14" customFormat="1" ht="10.5" customHeight="1" x14ac:dyDescent="0.2">
      <c r="A109" s="152">
        <v>1</v>
      </c>
      <c r="B109" s="24" t="s">
        <v>53</v>
      </c>
      <c r="C109" s="79" t="s">
        <v>143</v>
      </c>
      <c r="D109" s="16"/>
      <c r="E109" s="62"/>
      <c r="F109" s="79" t="s">
        <v>143</v>
      </c>
      <c r="G109" s="16"/>
      <c r="H109" s="62"/>
      <c r="I109" s="93"/>
      <c r="J109" s="17"/>
      <c r="K109" s="18"/>
      <c r="L109" s="157"/>
      <c r="N109" s="19"/>
      <c r="O109" s="19"/>
      <c r="P109" s="19"/>
      <c r="Q109" s="19"/>
      <c r="U109" s="23"/>
    </row>
    <row r="110" spans="1:21" s="14" customFormat="1" ht="10.5" customHeight="1" x14ac:dyDescent="0.2">
      <c r="A110" s="152">
        <v>1</v>
      </c>
      <c r="B110" s="24" t="s">
        <v>115</v>
      </c>
      <c r="C110" s="160">
        <v>5</v>
      </c>
      <c r="D110" s="16"/>
      <c r="E110" s="62"/>
      <c r="F110" s="160">
        <v>5</v>
      </c>
      <c r="G110" s="16"/>
      <c r="H110" s="62"/>
      <c r="I110" s="93">
        <f t="shared" ref="I110:I118" si="18">IF(C110=R110,0,(+F110-C110)/+C110)</f>
        <v>0</v>
      </c>
      <c r="J110" s="17" t="str">
        <f t="shared" ref="J110:J118" si="19">M110</f>
        <v>IGUAL</v>
      </c>
      <c r="K110" s="18"/>
      <c r="L110" s="157" t="s">
        <v>144</v>
      </c>
      <c r="M110" s="14" t="str">
        <f t="shared" ref="M110:M118" si="20">IF(C110=R110,Q110,IF(F110=C110,N110,IF(F110&gt;C110,O110,IF(F110&lt;C110,P110,Q110))))</f>
        <v>IGUAL</v>
      </c>
      <c r="N110" s="19" t="s">
        <v>2</v>
      </c>
      <c r="O110" s="19" t="s">
        <v>3</v>
      </c>
      <c r="P110" s="19" t="s">
        <v>4</v>
      </c>
      <c r="Q110" s="19" t="s">
        <v>5</v>
      </c>
      <c r="U110" s="23"/>
    </row>
    <row r="111" spans="1:21" s="14" customFormat="1" ht="10.5" customHeight="1" x14ac:dyDescent="0.2">
      <c r="A111" s="152">
        <v>1</v>
      </c>
      <c r="B111" s="24" t="s">
        <v>116</v>
      </c>
      <c r="C111" s="162">
        <v>6</v>
      </c>
      <c r="D111" s="16"/>
      <c r="E111" s="62"/>
      <c r="F111" s="162">
        <v>6</v>
      </c>
      <c r="G111" s="16"/>
      <c r="H111" s="62"/>
      <c r="I111" s="93">
        <f t="shared" si="18"/>
        <v>0</v>
      </c>
      <c r="J111" s="17" t="str">
        <f t="shared" si="19"/>
        <v>IGUAL</v>
      </c>
      <c r="K111" s="18"/>
      <c r="L111" s="157" t="s">
        <v>144</v>
      </c>
      <c r="M111" s="14" t="str">
        <f t="shared" si="20"/>
        <v>IGUAL</v>
      </c>
      <c r="N111" s="19" t="s">
        <v>2</v>
      </c>
      <c r="O111" s="19" t="s">
        <v>3</v>
      </c>
      <c r="P111" s="19" t="s">
        <v>4</v>
      </c>
      <c r="Q111" s="19" t="s">
        <v>5</v>
      </c>
      <c r="U111" s="23"/>
    </row>
    <row r="112" spans="1:21" s="14" customFormat="1" ht="10.5" customHeight="1" x14ac:dyDescent="0.2">
      <c r="A112" s="152">
        <v>1</v>
      </c>
      <c r="B112" s="24" t="s">
        <v>117</v>
      </c>
      <c r="C112" s="162">
        <v>7</v>
      </c>
      <c r="D112" s="16"/>
      <c r="E112" s="62"/>
      <c r="F112" s="162">
        <v>7</v>
      </c>
      <c r="G112" s="16"/>
      <c r="H112" s="62"/>
      <c r="I112" s="93">
        <f t="shared" si="18"/>
        <v>0</v>
      </c>
      <c r="J112" s="17" t="str">
        <f t="shared" si="19"/>
        <v>IGUAL</v>
      </c>
      <c r="K112" s="18"/>
      <c r="L112" s="157" t="s">
        <v>144</v>
      </c>
      <c r="M112" s="14" t="str">
        <f t="shared" si="20"/>
        <v>IGUAL</v>
      </c>
      <c r="N112" s="19" t="s">
        <v>2</v>
      </c>
      <c r="O112" s="19" t="s">
        <v>3</v>
      </c>
      <c r="P112" s="19" t="s">
        <v>4</v>
      </c>
      <c r="Q112" s="19" t="s">
        <v>5</v>
      </c>
      <c r="U112" s="23"/>
    </row>
    <row r="113" spans="1:21" s="14" customFormat="1" ht="10.5" customHeight="1" x14ac:dyDescent="0.2">
      <c r="A113" s="152">
        <v>1</v>
      </c>
      <c r="B113" s="24" t="s">
        <v>118</v>
      </c>
      <c r="C113" s="162">
        <v>8</v>
      </c>
      <c r="D113" s="16"/>
      <c r="E113" s="62"/>
      <c r="F113" s="162">
        <v>8</v>
      </c>
      <c r="G113" s="16"/>
      <c r="H113" s="62"/>
      <c r="I113" s="93">
        <f t="shared" si="18"/>
        <v>0</v>
      </c>
      <c r="J113" s="17" t="str">
        <f t="shared" si="19"/>
        <v>IGUAL</v>
      </c>
      <c r="K113" s="18"/>
      <c r="L113" s="157" t="s">
        <v>144</v>
      </c>
      <c r="M113" s="14" t="str">
        <f t="shared" si="20"/>
        <v>IGUAL</v>
      </c>
      <c r="N113" s="19" t="s">
        <v>2</v>
      </c>
      <c r="O113" s="19" t="s">
        <v>3</v>
      </c>
      <c r="P113" s="19" t="s">
        <v>4</v>
      </c>
      <c r="Q113" s="19" t="s">
        <v>5</v>
      </c>
      <c r="U113" s="23"/>
    </row>
    <row r="114" spans="1:21" s="14" customFormat="1" ht="10.5" customHeight="1" x14ac:dyDescent="0.2">
      <c r="A114" s="152">
        <v>1</v>
      </c>
      <c r="B114" s="24" t="s">
        <v>119</v>
      </c>
      <c r="C114" s="162">
        <v>9</v>
      </c>
      <c r="D114" s="16"/>
      <c r="E114" s="62"/>
      <c r="F114" s="162">
        <v>9</v>
      </c>
      <c r="G114" s="16"/>
      <c r="H114" s="62"/>
      <c r="I114" s="93">
        <f t="shared" si="18"/>
        <v>0</v>
      </c>
      <c r="J114" s="17" t="str">
        <f t="shared" si="19"/>
        <v>IGUAL</v>
      </c>
      <c r="K114" s="18"/>
      <c r="L114" s="157" t="s">
        <v>144</v>
      </c>
      <c r="M114" s="14" t="str">
        <f t="shared" si="20"/>
        <v>IGUAL</v>
      </c>
      <c r="N114" s="19" t="s">
        <v>2</v>
      </c>
      <c r="O114" s="19" t="s">
        <v>3</v>
      </c>
      <c r="P114" s="19" t="s">
        <v>4</v>
      </c>
      <c r="Q114" s="19" t="s">
        <v>5</v>
      </c>
      <c r="U114" s="23"/>
    </row>
    <row r="115" spans="1:21" s="14" customFormat="1" ht="10.5" customHeight="1" x14ac:dyDescent="0.2">
      <c r="A115" s="152">
        <v>1</v>
      </c>
      <c r="B115" s="24" t="s">
        <v>120</v>
      </c>
      <c r="C115" s="162">
        <v>10</v>
      </c>
      <c r="D115" s="16"/>
      <c r="E115" s="62"/>
      <c r="F115" s="162">
        <v>10</v>
      </c>
      <c r="G115" s="16"/>
      <c r="H115" s="62"/>
      <c r="I115" s="93">
        <f t="shared" si="18"/>
        <v>0</v>
      </c>
      <c r="J115" s="17" t="str">
        <f t="shared" si="19"/>
        <v>IGUAL</v>
      </c>
      <c r="K115" s="18"/>
      <c r="L115" s="157" t="s">
        <v>144</v>
      </c>
      <c r="M115" s="14" t="str">
        <f t="shared" si="20"/>
        <v>IGUAL</v>
      </c>
      <c r="N115" s="19" t="s">
        <v>2</v>
      </c>
      <c r="O115" s="19" t="s">
        <v>3</v>
      </c>
      <c r="P115" s="19" t="s">
        <v>4</v>
      </c>
      <c r="Q115" s="19" t="s">
        <v>5</v>
      </c>
      <c r="U115" s="23"/>
    </row>
    <row r="116" spans="1:21" s="14" customFormat="1" ht="10.5" customHeight="1" x14ac:dyDescent="0.2">
      <c r="A116" s="152">
        <v>1</v>
      </c>
      <c r="B116" s="24" t="s">
        <v>121</v>
      </c>
      <c r="C116" s="162">
        <v>11</v>
      </c>
      <c r="D116" s="16"/>
      <c r="E116" s="62"/>
      <c r="F116" s="162">
        <v>11</v>
      </c>
      <c r="G116" s="16"/>
      <c r="H116" s="62"/>
      <c r="I116" s="93">
        <f t="shared" si="18"/>
        <v>0</v>
      </c>
      <c r="J116" s="17" t="str">
        <f t="shared" si="19"/>
        <v>IGUAL</v>
      </c>
      <c r="K116" s="18"/>
      <c r="L116" s="157" t="s">
        <v>144</v>
      </c>
      <c r="M116" s="14" t="str">
        <f t="shared" si="20"/>
        <v>IGUAL</v>
      </c>
      <c r="N116" s="19" t="s">
        <v>2</v>
      </c>
      <c r="O116" s="19" t="s">
        <v>3</v>
      </c>
      <c r="P116" s="19" t="s">
        <v>4</v>
      </c>
      <c r="Q116" s="19" t="s">
        <v>5</v>
      </c>
      <c r="U116" s="23"/>
    </row>
    <row r="117" spans="1:21" s="14" customFormat="1" ht="10.5" customHeight="1" x14ac:dyDescent="0.2">
      <c r="A117" s="152">
        <v>1</v>
      </c>
      <c r="B117" s="24" t="s">
        <v>122</v>
      </c>
      <c r="C117" s="162">
        <v>12</v>
      </c>
      <c r="D117" s="16"/>
      <c r="E117" s="62"/>
      <c r="F117" s="162">
        <v>12</v>
      </c>
      <c r="G117" s="16"/>
      <c r="H117" s="62"/>
      <c r="I117" s="93">
        <f t="shared" si="18"/>
        <v>0</v>
      </c>
      <c r="J117" s="17" t="str">
        <f t="shared" si="19"/>
        <v>IGUAL</v>
      </c>
      <c r="K117" s="18"/>
      <c r="L117" s="157" t="s">
        <v>144</v>
      </c>
      <c r="M117" s="14" t="str">
        <f t="shared" si="20"/>
        <v>IGUAL</v>
      </c>
      <c r="N117" s="19" t="s">
        <v>2</v>
      </c>
      <c r="O117" s="19" t="s">
        <v>3</v>
      </c>
      <c r="P117" s="19" t="s">
        <v>4</v>
      </c>
      <c r="Q117" s="19" t="s">
        <v>5</v>
      </c>
      <c r="U117" s="23"/>
    </row>
    <row r="118" spans="1:21" s="14" customFormat="1" ht="10.5" customHeight="1" x14ac:dyDescent="0.2">
      <c r="A118" s="152">
        <v>1</v>
      </c>
      <c r="B118" s="24" t="s">
        <v>65</v>
      </c>
      <c r="C118" s="162">
        <v>13</v>
      </c>
      <c r="D118" s="16"/>
      <c r="E118" s="62"/>
      <c r="F118" s="162">
        <v>13</v>
      </c>
      <c r="G118" s="16"/>
      <c r="H118" s="62"/>
      <c r="I118" s="93">
        <f t="shared" si="18"/>
        <v>0</v>
      </c>
      <c r="J118" s="17" t="str">
        <f t="shared" si="19"/>
        <v>IGUAL</v>
      </c>
      <c r="K118" s="18"/>
      <c r="L118" s="157" t="s">
        <v>144</v>
      </c>
      <c r="M118" s="14" t="str">
        <f t="shared" si="20"/>
        <v>IGUAL</v>
      </c>
      <c r="N118" s="19" t="s">
        <v>2</v>
      </c>
      <c r="O118" s="19" t="s">
        <v>3</v>
      </c>
      <c r="P118" s="19" t="s">
        <v>4</v>
      </c>
      <c r="Q118" s="19" t="s">
        <v>5</v>
      </c>
      <c r="U118" s="23"/>
    </row>
    <row r="119" spans="1:21" s="14" customFormat="1" ht="10.5" customHeight="1" x14ac:dyDescent="0.2">
      <c r="A119" s="152">
        <v>1</v>
      </c>
      <c r="B119" s="24" t="s">
        <v>54</v>
      </c>
      <c r="C119" s="79" t="s">
        <v>143</v>
      </c>
      <c r="D119" s="16"/>
      <c r="E119" s="62"/>
      <c r="F119" s="79" t="s">
        <v>143</v>
      </c>
      <c r="G119" s="16"/>
      <c r="H119" s="62"/>
      <c r="I119" s="93"/>
      <c r="J119" s="17"/>
      <c r="K119" s="18"/>
      <c r="L119" s="157"/>
      <c r="N119" s="19"/>
      <c r="O119" s="19"/>
      <c r="P119" s="19"/>
      <c r="Q119" s="19"/>
      <c r="U119" s="23"/>
    </row>
    <row r="120" spans="1:21" s="14" customFormat="1" ht="10.5" customHeight="1" x14ac:dyDescent="0.2">
      <c r="A120" s="152">
        <v>1</v>
      </c>
      <c r="B120" s="24" t="s">
        <v>123</v>
      </c>
      <c r="C120" s="160">
        <v>6</v>
      </c>
      <c r="D120" s="16"/>
      <c r="E120" s="62"/>
      <c r="F120" s="160">
        <v>6</v>
      </c>
      <c r="G120" s="16"/>
      <c r="H120" s="62"/>
      <c r="I120" s="93">
        <f t="shared" ref="I120:I125" si="21">IF(C120=R120,0,(+F120-C120)/+C120)</f>
        <v>0</v>
      </c>
      <c r="J120" s="17" t="str">
        <f t="shared" ref="J120:J125" si="22">M120</f>
        <v>IGUAL</v>
      </c>
      <c r="K120" s="18"/>
      <c r="L120" s="157" t="s">
        <v>144</v>
      </c>
      <c r="M120" s="14" t="str">
        <f t="shared" ref="M120:M125" si="23">IF(C120=R120,Q120,IF(F120=C120,N120,IF(F120&gt;C120,O120,IF(F120&lt;C120,P120,Q120))))</f>
        <v>IGUAL</v>
      </c>
      <c r="N120" s="19" t="s">
        <v>2</v>
      </c>
      <c r="O120" s="19" t="s">
        <v>3</v>
      </c>
      <c r="P120" s="19" t="s">
        <v>4</v>
      </c>
      <c r="Q120" s="19" t="s">
        <v>5</v>
      </c>
      <c r="U120" s="23"/>
    </row>
    <row r="121" spans="1:21" s="14" customFormat="1" ht="10.5" customHeight="1" x14ac:dyDescent="0.2">
      <c r="A121" s="152">
        <v>1</v>
      </c>
      <c r="B121" s="24" t="s">
        <v>121</v>
      </c>
      <c r="C121" s="162">
        <v>7</v>
      </c>
      <c r="D121" s="16"/>
      <c r="E121" s="62"/>
      <c r="F121" s="162">
        <v>7</v>
      </c>
      <c r="G121" s="16"/>
      <c r="H121" s="62"/>
      <c r="I121" s="93">
        <f t="shared" si="21"/>
        <v>0</v>
      </c>
      <c r="J121" s="17" t="str">
        <f t="shared" si="22"/>
        <v>IGUAL</v>
      </c>
      <c r="K121" s="18"/>
      <c r="L121" s="157" t="s">
        <v>144</v>
      </c>
      <c r="M121" s="14" t="str">
        <f t="shared" si="23"/>
        <v>IGUAL</v>
      </c>
      <c r="N121" s="19" t="s">
        <v>2</v>
      </c>
      <c r="O121" s="19" t="s">
        <v>3</v>
      </c>
      <c r="P121" s="19" t="s">
        <v>4</v>
      </c>
      <c r="Q121" s="19" t="s">
        <v>5</v>
      </c>
      <c r="U121" s="23"/>
    </row>
    <row r="122" spans="1:21" s="14" customFormat="1" ht="10.5" customHeight="1" x14ac:dyDescent="0.2">
      <c r="A122" s="152">
        <v>1</v>
      </c>
      <c r="B122" s="24" t="s">
        <v>122</v>
      </c>
      <c r="C122" s="162">
        <v>8</v>
      </c>
      <c r="D122" s="16"/>
      <c r="E122" s="62"/>
      <c r="F122" s="162">
        <v>8</v>
      </c>
      <c r="G122" s="16"/>
      <c r="H122" s="62"/>
      <c r="I122" s="93">
        <f t="shared" si="21"/>
        <v>0</v>
      </c>
      <c r="J122" s="17" t="str">
        <f t="shared" si="22"/>
        <v>IGUAL</v>
      </c>
      <c r="K122" s="18"/>
      <c r="L122" s="157" t="s">
        <v>144</v>
      </c>
      <c r="M122" s="14" t="str">
        <f t="shared" si="23"/>
        <v>IGUAL</v>
      </c>
      <c r="N122" s="19" t="s">
        <v>2</v>
      </c>
      <c r="O122" s="19" t="s">
        <v>3</v>
      </c>
      <c r="P122" s="19" t="s">
        <v>4</v>
      </c>
      <c r="Q122" s="19" t="s">
        <v>5</v>
      </c>
      <c r="U122" s="23"/>
    </row>
    <row r="123" spans="1:21" s="14" customFormat="1" ht="10.5" customHeight="1" x14ac:dyDescent="0.2">
      <c r="A123" s="152">
        <v>1</v>
      </c>
      <c r="B123" s="24" t="s">
        <v>124</v>
      </c>
      <c r="C123" s="162">
        <v>9</v>
      </c>
      <c r="D123" s="16"/>
      <c r="E123" s="62"/>
      <c r="F123" s="162">
        <v>9</v>
      </c>
      <c r="G123" s="16"/>
      <c r="H123" s="62"/>
      <c r="I123" s="93">
        <f t="shared" si="21"/>
        <v>0</v>
      </c>
      <c r="J123" s="17" t="str">
        <f t="shared" si="22"/>
        <v>IGUAL</v>
      </c>
      <c r="K123" s="18"/>
      <c r="L123" s="157" t="s">
        <v>144</v>
      </c>
      <c r="M123" s="14" t="str">
        <f t="shared" si="23"/>
        <v>IGUAL</v>
      </c>
      <c r="N123" s="19" t="s">
        <v>2</v>
      </c>
      <c r="O123" s="19" t="s">
        <v>3</v>
      </c>
      <c r="P123" s="19" t="s">
        <v>4</v>
      </c>
      <c r="Q123" s="19" t="s">
        <v>5</v>
      </c>
      <c r="U123" s="23"/>
    </row>
    <row r="124" spans="1:21" s="14" customFormat="1" ht="10.5" customHeight="1" x14ac:dyDescent="0.2">
      <c r="A124" s="152">
        <v>1</v>
      </c>
      <c r="B124" s="24" t="s">
        <v>125</v>
      </c>
      <c r="C124" s="162">
        <v>10</v>
      </c>
      <c r="D124" s="16"/>
      <c r="E124" s="62"/>
      <c r="F124" s="162">
        <v>10</v>
      </c>
      <c r="G124" s="16"/>
      <c r="H124" s="62"/>
      <c r="I124" s="93">
        <f t="shared" si="21"/>
        <v>0</v>
      </c>
      <c r="J124" s="17" t="str">
        <f t="shared" si="22"/>
        <v>IGUAL</v>
      </c>
      <c r="K124" s="18"/>
      <c r="L124" s="157" t="s">
        <v>144</v>
      </c>
      <c r="M124" s="14" t="str">
        <f t="shared" si="23"/>
        <v>IGUAL</v>
      </c>
      <c r="N124" s="19" t="s">
        <v>2</v>
      </c>
      <c r="O124" s="19" t="s">
        <v>3</v>
      </c>
      <c r="P124" s="19" t="s">
        <v>4</v>
      </c>
      <c r="Q124" s="19" t="s">
        <v>5</v>
      </c>
      <c r="U124" s="23"/>
    </row>
    <row r="125" spans="1:21" s="14" customFormat="1" ht="10.5" customHeight="1" x14ac:dyDescent="0.2">
      <c r="A125" s="152">
        <v>1</v>
      </c>
      <c r="B125" s="24" t="s">
        <v>126</v>
      </c>
      <c r="C125" s="162">
        <v>11</v>
      </c>
      <c r="D125" s="16"/>
      <c r="E125" s="62"/>
      <c r="F125" s="162">
        <v>11</v>
      </c>
      <c r="G125" s="16"/>
      <c r="H125" s="62"/>
      <c r="I125" s="93">
        <f t="shared" si="21"/>
        <v>0</v>
      </c>
      <c r="J125" s="17" t="str">
        <f t="shared" si="22"/>
        <v>IGUAL</v>
      </c>
      <c r="K125" s="18"/>
      <c r="L125" s="157" t="s">
        <v>144</v>
      </c>
      <c r="M125" s="14" t="str">
        <f t="shared" si="23"/>
        <v>IGUAL</v>
      </c>
      <c r="N125" s="19" t="s">
        <v>2</v>
      </c>
      <c r="O125" s="19" t="s">
        <v>3</v>
      </c>
      <c r="P125" s="19" t="s">
        <v>4</v>
      </c>
      <c r="Q125" s="19" t="s">
        <v>5</v>
      </c>
      <c r="U125" s="23"/>
    </row>
    <row r="126" spans="1:21" s="14" customFormat="1" ht="10.5" customHeight="1" x14ac:dyDescent="0.2">
      <c r="A126" s="152">
        <v>1</v>
      </c>
      <c r="B126" s="24" t="s">
        <v>97</v>
      </c>
      <c r="C126" s="64"/>
      <c r="D126" s="16"/>
      <c r="E126" s="62"/>
      <c r="F126" s="64"/>
      <c r="G126" s="16"/>
      <c r="H126" s="62"/>
      <c r="I126" s="93"/>
      <c r="J126" s="17" t="s">
        <v>171</v>
      </c>
      <c r="K126" s="18"/>
      <c r="L126" s="157" t="s">
        <v>145</v>
      </c>
      <c r="M126" s="14" t="str">
        <f>IF(D126=R126,Q126,IF(G126=D126,N126,IF(G126&gt;D126,O126,IF(G126&lt;D126,P126,Q126))))</f>
        <v>NUEVO</v>
      </c>
      <c r="N126" s="19" t="s">
        <v>2</v>
      </c>
      <c r="O126" s="19" t="s">
        <v>3</v>
      </c>
      <c r="P126" s="19" t="s">
        <v>4</v>
      </c>
      <c r="Q126" s="19" t="s">
        <v>5</v>
      </c>
      <c r="U126" s="23"/>
    </row>
    <row r="127" spans="1:21" s="14" customFormat="1" ht="10.5" customHeight="1" x14ac:dyDescent="0.25">
      <c r="A127" s="152">
        <v>1</v>
      </c>
      <c r="B127" s="24" t="s">
        <v>98</v>
      </c>
      <c r="C127" s="64"/>
      <c r="D127" s="16"/>
      <c r="E127" s="62"/>
      <c r="F127" s="64"/>
      <c r="G127" s="16"/>
      <c r="H127" s="62"/>
      <c r="I127" s="93" t="s">
        <v>171</v>
      </c>
      <c r="J127" s="17" t="s">
        <v>171</v>
      </c>
      <c r="K127" s="18"/>
      <c r="L127" s="157" t="s">
        <v>145</v>
      </c>
      <c r="M127" s="14" t="str">
        <f>IF(D127=R127,Q127,IF(G127=D127,N127,IF(G127&gt;D127,O127,IF(G127&lt;D127,P127,Q127))))</f>
        <v>NUEVO</v>
      </c>
      <c r="N127" s="19" t="s">
        <v>2</v>
      </c>
      <c r="O127" s="19" t="s">
        <v>3</v>
      </c>
      <c r="P127" s="19" t="s">
        <v>4</v>
      </c>
      <c r="Q127" s="19" t="s">
        <v>5</v>
      </c>
      <c r="R127"/>
      <c r="S127"/>
      <c r="U127" s="23"/>
    </row>
    <row r="128" spans="1:21" customFormat="1" ht="10.5" customHeight="1" x14ac:dyDescent="0.25">
      <c r="A128" s="152">
        <v>1</v>
      </c>
      <c r="B128" s="24" t="s">
        <v>102</v>
      </c>
      <c r="C128" s="164">
        <v>0.1</v>
      </c>
      <c r="D128" s="16"/>
      <c r="E128" s="62" t="s">
        <v>171</v>
      </c>
      <c r="F128" s="164">
        <v>0.1</v>
      </c>
      <c r="G128" s="16"/>
      <c r="H128" s="62" t="s">
        <v>171</v>
      </c>
      <c r="I128" s="93">
        <f>IF(C128=R128,0,(+F128-C128)/+C128)</f>
        <v>0</v>
      </c>
      <c r="J128" s="17" t="str">
        <f>M128</f>
        <v>IGUAL</v>
      </c>
      <c r="K128" s="26"/>
      <c r="L128" s="157" t="s">
        <v>144</v>
      </c>
      <c r="M128" s="14" t="str">
        <f>IF(C128=R128,Q128,IF(F128=C128,N128,IF(F128&gt;C128,O128,IF(F128&lt;C128,P128,Q128))))</f>
        <v>IGUAL</v>
      </c>
      <c r="N128" s="19" t="s">
        <v>2</v>
      </c>
      <c r="O128" s="19" t="s">
        <v>3</v>
      </c>
      <c r="P128" s="19" t="s">
        <v>4</v>
      </c>
      <c r="Q128" s="19" t="s">
        <v>5</v>
      </c>
    </row>
    <row r="129" spans="1:21" s="14" customFormat="1" ht="10.5" customHeight="1" x14ac:dyDescent="0.2">
      <c r="A129" s="152">
        <v>1</v>
      </c>
      <c r="B129" s="24" t="s">
        <v>96</v>
      </c>
      <c r="C129" s="61">
        <v>0.5</v>
      </c>
      <c r="D129" s="16"/>
      <c r="E129" s="62"/>
      <c r="F129" s="61">
        <v>0.5</v>
      </c>
      <c r="G129" s="16"/>
      <c r="H129" s="62"/>
      <c r="I129" s="93">
        <f>IF(C129=R129,0,(+F129-C129)/+C129)</f>
        <v>0</v>
      </c>
      <c r="J129" s="17" t="str">
        <f t="shared" ref="J129" si="24">M129</f>
        <v>IGUAL</v>
      </c>
      <c r="K129" s="18"/>
      <c r="L129" s="157" t="s">
        <v>144</v>
      </c>
      <c r="M129" s="14" t="str">
        <f>IF(C129=R129,Q129,IF(F129=C129,N129,IF(F129&gt;C129,O129,IF(F129&lt;C129,P129,Q129))))</f>
        <v>IGUAL</v>
      </c>
      <c r="N129" s="19" t="s">
        <v>2</v>
      </c>
      <c r="O129" s="19" t="s">
        <v>3</v>
      </c>
      <c r="P129" s="19" t="s">
        <v>4</v>
      </c>
      <c r="Q129" s="19" t="s">
        <v>5</v>
      </c>
      <c r="U129" s="23"/>
    </row>
    <row r="130" spans="1:21" s="14" customFormat="1" ht="18" customHeight="1" x14ac:dyDescent="0.2">
      <c r="A130" s="152">
        <v>1</v>
      </c>
      <c r="B130" s="165" t="s">
        <v>172</v>
      </c>
      <c r="C130" s="61">
        <v>0</v>
      </c>
      <c r="D130" s="16">
        <v>1</v>
      </c>
      <c r="E130" s="62"/>
      <c r="F130" s="61">
        <v>0</v>
      </c>
      <c r="G130" s="16">
        <v>1</v>
      </c>
      <c r="H130" s="62" t="s">
        <v>171</v>
      </c>
      <c r="I130" s="93">
        <f>IF(C130=R130,0,(+F130-C130)/+C130)</f>
        <v>0</v>
      </c>
      <c r="J130" s="17" t="s">
        <v>2</v>
      </c>
      <c r="K130" s="18"/>
      <c r="L130" s="157" t="s">
        <v>144</v>
      </c>
      <c r="M130" s="14" t="str">
        <f t="shared" ref="M130" si="25">IF(C130=R130,Q130,IF(F130=C130,N130,IF(F130&gt;C130,O130,IF(F130&lt;C130,P130,Q130))))</f>
        <v>NUEVO</v>
      </c>
      <c r="N130" s="19" t="s">
        <v>2</v>
      </c>
      <c r="O130" s="19" t="s">
        <v>3</v>
      </c>
      <c r="P130" s="19" t="s">
        <v>4</v>
      </c>
      <c r="Q130" s="19" t="s">
        <v>5</v>
      </c>
      <c r="U130" s="23"/>
    </row>
    <row r="131" spans="1:21" s="14" customFormat="1" ht="10.5" customHeight="1" x14ac:dyDescent="0.2">
      <c r="A131" s="152">
        <v>1</v>
      </c>
      <c r="B131" s="166" t="s">
        <v>185</v>
      </c>
      <c r="C131" s="61">
        <v>0.35</v>
      </c>
      <c r="D131" s="16"/>
      <c r="E131" s="62"/>
      <c r="F131" s="61">
        <v>0.35</v>
      </c>
      <c r="G131" s="16"/>
      <c r="H131" s="62"/>
      <c r="I131" s="93">
        <f t="shared" ref="I131:I186" si="26">IF(C131=R131,0,(+F131-C131)/+C131)</f>
        <v>0</v>
      </c>
      <c r="J131" s="17" t="str">
        <f t="shared" ref="J131:J158" si="27">M131</f>
        <v>IGUAL</v>
      </c>
      <c r="K131" s="18"/>
      <c r="L131" s="157" t="s">
        <v>144</v>
      </c>
      <c r="M131" s="14" t="str">
        <f t="shared" ref="M131:M186" si="28">IF(C131=R131,Q131,IF(F131=C131,N131,IF(F131&gt;C131,O131,IF(F131&lt;C131,P131,Q131))))</f>
        <v>IGUAL</v>
      </c>
      <c r="N131" s="19" t="s">
        <v>2</v>
      </c>
      <c r="O131" s="19" t="s">
        <v>3</v>
      </c>
      <c r="P131" s="19" t="s">
        <v>4</v>
      </c>
      <c r="Q131" s="19" t="s">
        <v>5</v>
      </c>
      <c r="U131" s="23"/>
    </row>
    <row r="132" spans="1:21" s="14" customFormat="1" ht="10.5" customHeight="1" x14ac:dyDescent="0.2">
      <c r="A132" s="152">
        <v>1</v>
      </c>
      <c r="B132" s="167" t="s">
        <v>186</v>
      </c>
      <c r="C132" s="61" t="s">
        <v>171</v>
      </c>
      <c r="D132" s="16"/>
      <c r="E132" s="62" t="s">
        <v>171</v>
      </c>
      <c r="F132" s="61" t="s">
        <v>171</v>
      </c>
      <c r="G132" s="16" t="s">
        <v>171</v>
      </c>
      <c r="H132" s="62"/>
      <c r="I132" s="93">
        <v>0</v>
      </c>
      <c r="J132" s="17" t="str">
        <f t="shared" si="27"/>
        <v>IGUAL</v>
      </c>
      <c r="K132" s="18"/>
      <c r="L132" s="157" t="s">
        <v>144</v>
      </c>
      <c r="M132" s="14" t="str">
        <f t="shared" si="28"/>
        <v>IGUAL</v>
      </c>
      <c r="N132" s="19" t="s">
        <v>2</v>
      </c>
      <c r="O132" s="19" t="s">
        <v>3</v>
      </c>
      <c r="P132" s="19" t="s">
        <v>4</v>
      </c>
      <c r="Q132" s="19" t="s">
        <v>5</v>
      </c>
      <c r="U132" s="23"/>
    </row>
    <row r="133" spans="1:21" s="14" customFormat="1" ht="11.4" customHeight="1" x14ac:dyDescent="0.2">
      <c r="A133" s="152">
        <v>1</v>
      </c>
      <c r="B133" s="166" t="s">
        <v>187</v>
      </c>
      <c r="C133" s="61" t="s">
        <v>216</v>
      </c>
      <c r="D133" s="16"/>
      <c r="E133" s="62"/>
      <c r="F133" s="61" t="s">
        <v>216</v>
      </c>
      <c r="G133" s="16"/>
      <c r="H133" s="62"/>
      <c r="I133" s="93">
        <v>0</v>
      </c>
      <c r="J133" s="17" t="str">
        <f t="shared" si="27"/>
        <v>IGUAL</v>
      </c>
      <c r="K133" s="18"/>
      <c r="L133" s="157" t="s">
        <v>144</v>
      </c>
      <c r="M133" s="14" t="str">
        <f t="shared" si="28"/>
        <v>IGUAL</v>
      </c>
      <c r="N133" s="19" t="s">
        <v>2</v>
      </c>
      <c r="O133" s="19" t="s">
        <v>3</v>
      </c>
      <c r="P133" s="19" t="s">
        <v>4</v>
      </c>
      <c r="Q133" s="19" t="s">
        <v>5</v>
      </c>
      <c r="U133" s="23"/>
    </row>
    <row r="134" spans="1:21" s="14" customFormat="1" ht="21" customHeight="1" x14ac:dyDescent="0.2">
      <c r="A134" s="152">
        <v>1</v>
      </c>
      <c r="B134" s="166" t="s">
        <v>188</v>
      </c>
      <c r="C134" s="61"/>
      <c r="D134" s="16"/>
      <c r="E134" s="62"/>
      <c r="F134" s="61"/>
      <c r="G134" s="16"/>
      <c r="H134" s="62"/>
      <c r="I134" s="93"/>
      <c r="J134" s="17"/>
      <c r="K134" s="18"/>
      <c r="L134" s="157" t="s">
        <v>136</v>
      </c>
      <c r="M134" s="14" t="str">
        <f t="shared" ref="M134" si="29">IF(E134=R134,Q134,IF(H134=E134,N134,IF(H134&gt;E134,O134,IF(H134&lt;E134,P134,Q134))))</f>
        <v>NUEVO</v>
      </c>
      <c r="N134" s="19" t="s">
        <v>2</v>
      </c>
      <c r="O134" s="19" t="s">
        <v>3</v>
      </c>
      <c r="P134" s="19" t="s">
        <v>4</v>
      </c>
      <c r="Q134" s="19" t="s">
        <v>5</v>
      </c>
      <c r="U134" s="23"/>
    </row>
    <row r="135" spans="1:21" s="14" customFormat="1" ht="10.5" customHeight="1" x14ac:dyDescent="0.2">
      <c r="A135" s="152">
        <v>1</v>
      </c>
      <c r="B135" s="167" t="s">
        <v>173</v>
      </c>
      <c r="C135" s="61"/>
      <c r="D135" s="16">
        <v>5</v>
      </c>
      <c r="E135" s="62"/>
      <c r="F135" s="61"/>
      <c r="G135" s="16">
        <v>5</v>
      </c>
      <c r="H135" s="62"/>
      <c r="I135" s="93">
        <f t="shared" si="26"/>
        <v>0</v>
      </c>
      <c r="J135" s="17" t="s">
        <v>2</v>
      </c>
      <c r="K135" s="18"/>
      <c r="L135" s="157" t="s">
        <v>144</v>
      </c>
      <c r="M135" s="14" t="str">
        <f t="shared" si="28"/>
        <v>NUEVO</v>
      </c>
      <c r="N135" s="19" t="s">
        <v>2</v>
      </c>
      <c r="O135" s="19" t="s">
        <v>3</v>
      </c>
      <c r="P135" s="19" t="s">
        <v>4</v>
      </c>
      <c r="Q135" s="19" t="s">
        <v>5</v>
      </c>
      <c r="U135" s="23"/>
    </row>
    <row r="136" spans="1:21" s="14" customFormat="1" ht="10.5" customHeight="1" x14ac:dyDescent="0.2">
      <c r="A136" s="152">
        <v>1</v>
      </c>
      <c r="B136" s="167" t="s">
        <v>174</v>
      </c>
      <c r="C136" s="61"/>
      <c r="D136" s="16">
        <v>5</v>
      </c>
      <c r="E136" s="62"/>
      <c r="F136" s="61"/>
      <c r="G136" s="16">
        <v>5</v>
      </c>
      <c r="H136" s="62"/>
      <c r="I136" s="93">
        <f t="shared" si="26"/>
        <v>0</v>
      </c>
      <c r="J136" s="17" t="s">
        <v>2</v>
      </c>
      <c r="K136" s="18"/>
      <c r="L136" s="157" t="s">
        <v>144</v>
      </c>
      <c r="M136" s="14" t="str">
        <f t="shared" si="28"/>
        <v>NUEVO</v>
      </c>
      <c r="N136" s="19" t="s">
        <v>2</v>
      </c>
      <c r="O136" s="19" t="s">
        <v>3</v>
      </c>
      <c r="P136" s="19" t="s">
        <v>4</v>
      </c>
      <c r="Q136" s="19" t="s">
        <v>5</v>
      </c>
      <c r="U136" s="23"/>
    </row>
    <row r="137" spans="1:21" s="14" customFormat="1" ht="10.5" customHeight="1" x14ac:dyDescent="0.2">
      <c r="A137" s="152">
        <v>1</v>
      </c>
      <c r="B137" s="167" t="s">
        <v>175</v>
      </c>
      <c r="C137" s="61"/>
      <c r="D137" s="16">
        <v>5</v>
      </c>
      <c r="E137" s="62"/>
      <c r="F137" s="61"/>
      <c r="G137" s="16">
        <v>5</v>
      </c>
      <c r="H137" s="62"/>
      <c r="I137" s="93">
        <f t="shared" si="26"/>
        <v>0</v>
      </c>
      <c r="J137" s="17" t="s">
        <v>2</v>
      </c>
      <c r="K137" s="18"/>
      <c r="L137" s="157" t="s">
        <v>144</v>
      </c>
      <c r="M137" s="14" t="str">
        <f t="shared" si="28"/>
        <v>NUEVO</v>
      </c>
      <c r="N137" s="19" t="s">
        <v>2</v>
      </c>
      <c r="O137" s="19" t="s">
        <v>3</v>
      </c>
      <c r="P137" s="19" t="s">
        <v>4</v>
      </c>
      <c r="Q137" s="19" t="s">
        <v>5</v>
      </c>
      <c r="U137" s="23"/>
    </row>
    <row r="138" spans="1:21" s="14" customFormat="1" ht="10.5" customHeight="1" x14ac:dyDescent="0.2">
      <c r="A138" s="152">
        <v>1</v>
      </c>
      <c r="B138" s="167" t="s">
        <v>176</v>
      </c>
      <c r="C138" s="61"/>
      <c r="D138" s="16">
        <v>5</v>
      </c>
      <c r="E138" s="62"/>
      <c r="F138" s="61"/>
      <c r="G138" s="16">
        <v>5</v>
      </c>
      <c r="H138" s="62"/>
      <c r="I138" s="93">
        <f t="shared" si="26"/>
        <v>0</v>
      </c>
      <c r="J138" s="17" t="s">
        <v>2</v>
      </c>
      <c r="K138" s="18"/>
      <c r="L138" s="157" t="s">
        <v>144</v>
      </c>
      <c r="M138" s="14" t="str">
        <f t="shared" si="28"/>
        <v>NUEVO</v>
      </c>
      <c r="N138" s="19" t="s">
        <v>2</v>
      </c>
      <c r="O138" s="19" t="s">
        <v>3</v>
      </c>
      <c r="P138" s="19" t="s">
        <v>4</v>
      </c>
      <c r="Q138" s="19" t="s">
        <v>5</v>
      </c>
      <c r="U138" s="23"/>
    </row>
    <row r="139" spans="1:21" s="14" customFormat="1" ht="10.5" customHeight="1" x14ac:dyDescent="0.2">
      <c r="A139" s="152">
        <v>1</v>
      </c>
      <c r="B139" s="167" t="s">
        <v>177</v>
      </c>
      <c r="C139" s="61"/>
      <c r="D139" s="16">
        <v>5</v>
      </c>
      <c r="E139" s="62"/>
      <c r="F139" s="61"/>
      <c r="G139" s="16">
        <v>5</v>
      </c>
      <c r="H139" s="62"/>
      <c r="I139" s="93">
        <f t="shared" si="26"/>
        <v>0</v>
      </c>
      <c r="J139" s="17" t="s">
        <v>2</v>
      </c>
      <c r="K139" s="18"/>
      <c r="L139" s="157" t="s">
        <v>144</v>
      </c>
      <c r="M139" s="14" t="str">
        <f t="shared" si="28"/>
        <v>NUEVO</v>
      </c>
      <c r="N139" s="19" t="s">
        <v>2</v>
      </c>
      <c r="O139" s="19" t="s">
        <v>3</v>
      </c>
      <c r="P139" s="19" t="s">
        <v>4</v>
      </c>
      <c r="Q139" s="19" t="s">
        <v>5</v>
      </c>
      <c r="U139" s="23"/>
    </row>
    <row r="140" spans="1:21" s="14" customFormat="1" ht="19.2" customHeight="1" x14ac:dyDescent="0.2">
      <c r="A140" s="152">
        <v>1</v>
      </c>
      <c r="B140" s="166" t="s">
        <v>189</v>
      </c>
      <c r="C140" s="61"/>
      <c r="D140" s="16"/>
      <c r="E140" s="62"/>
      <c r="F140" s="61"/>
      <c r="G140" s="16"/>
      <c r="H140" s="62"/>
      <c r="I140" s="93"/>
      <c r="J140" s="17"/>
      <c r="K140" s="18"/>
      <c r="L140" s="157" t="s">
        <v>144</v>
      </c>
      <c r="M140" s="14" t="str">
        <f t="shared" si="28"/>
        <v>NUEVO</v>
      </c>
      <c r="N140" s="19" t="s">
        <v>2</v>
      </c>
      <c r="O140" s="19" t="s">
        <v>3</v>
      </c>
      <c r="P140" s="19" t="s">
        <v>4</v>
      </c>
      <c r="Q140" s="19" t="s">
        <v>5</v>
      </c>
      <c r="U140" s="23"/>
    </row>
    <row r="141" spans="1:21" s="14" customFormat="1" ht="19.2" customHeight="1" x14ac:dyDescent="0.2">
      <c r="A141" s="152">
        <v>1</v>
      </c>
      <c r="B141" s="166" t="s">
        <v>190</v>
      </c>
      <c r="C141" s="61"/>
      <c r="D141" s="16">
        <v>3</v>
      </c>
      <c r="E141" s="62"/>
      <c r="F141" s="61"/>
      <c r="G141" s="16">
        <v>3</v>
      </c>
      <c r="H141" s="62"/>
      <c r="I141" s="93">
        <f t="shared" si="26"/>
        <v>0</v>
      </c>
      <c r="J141" s="17" t="s">
        <v>2</v>
      </c>
      <c r="K141" s="18"/>
      <c r="L141" s="157" t="s">
        <v>144</v>
      </c>
      <c r="M141" s="14" t="str">
        <f t="shared" si="28"/>
        <v>NUEVO</v>
      </c>
      <c r="N141" s="19" t="s">
        <v>2</v>
      </c>
      <c r="O141" s="19" t="s">
        <v>3</v>
      </c>
      <c r="P141" s="19" t="s">
        <v>4</v>
      </c>
      <c r="Q141" s="19" t="s">
        <v>5</v>
      </c>
      <c r="U141" s="23"/>
    </row>
    <row r="142" spans="1:21" s="14" customFormat="1" ht="19.2" customHeight="1" x14ac:dyDescent="0.2">
      <c r="A142" s="152">
        <v>1</v>
      </c>
      <c r="B142" s="166" t="s">
        <v>191</v>
      </c>
      <c r="C142" s="61"/>
      <c r="D142" s="16">
        <v>4</v>
      </c>
      <c r="E142" s="62"/>
      <c r="F142" s="61"/>
      <c r="G142" s="16">
        <v>4</v>
      </c>
      <c r="H142" s="62"/>
      <c r="I142" s="93">
        <f t="shared" si="26"/>
        <v>0</v>
      </c>
      <c r="J142" s="17" t="s">
        <v>2</v>
      </c>
      <c r="K142" s="18"/>
      <c r="L142" s="157" t="s">
        <v>144</v>
      </c>
      <c r="M142" s="14" t="str">
        <f t="shared" si="28"/>
        <v>NUEVO</v>
      </c>
      <c r="N142" s="19" t="s">
        <v>2</v>
      </c>
      <c r="O142" s="19" t="s">
        <v>3</v>
      </c>
      <c r="P142" s="19" t="s">
        <v>4</v>
      </c>
      <c r="Q142" s="19" t="s">
        <v>5</v>
      </c>
      <c r="U142" s="23"/>
    </row>
    <row r="143" spans="1:21" s="14" customFormat="1" ht="19.2" customHeight="1" x14ac:dyDescent="0.2">
      <c r="A143" s="152">
        <v>1</v>
      </c>
      <c r="B143" s="166" t="s">
        <v>192</v>
      </c>
      <c r="C143" s="61"/>
      <c r="D143" s="16">
        <v>5</v>
      </c>
      <c r="E143" s="62"/>
      <c r="F143" s="61"/>
      <c r="G143" s="16">
        <v>5</v>
      </c>
      <c r="H143" s="62"/>
      <c r="I143" s="93">
        <f t="shared" si="26"/>
        <v>0</v>
      </c>
      <c r="J143" s="17" t="s">
        <v>2</v>
      </c>
      <c r="K143" s="18"/>
      <c r="L143" s="157" t="s">
        <v>144</v>
      </c>
      <c r="M143" s="14" t="str">
        <f t="shared" si="28"/>
        <v>NUEVO</v>
      </c>
      <c r="N143" s="19" t="s">
        <v>2</v>
      </c>
      <c r="O143" s="19" t="s">
        <v>3</v>
      </c>
      <c r="P143" s="19" t="s">
        <v>4</v>
      </c>
      <c r="Q143" s="19" t="s">
        <v>5</v>
      </c>
      <c r="U143" s="23"/>
    </row>
    <row r="144" spans="1:21" s="14" customFormat="1" ht="19.2" customHeight="1" x14ac:dyDescent="0.2">
      <c r="A144" s="152">
        <v>1</v>
      </c>
      <c r="B144" s="166" t="s">
        <v>193</v>
      </c>
      <c r="C144" s="61"/>
      <c r="D144" s="16"/>
      <c r="E144" s="62"/>
      <c r="F144" s="61"/>
      <c r="G144" s="16"/>
      <c r="H144" s="62"/>
      <c r="I144" s="93"/>
      <c r="J144" s="17"/>
      <c r="K144" s="18"/>
      <c r="L144" s="157" t="s">
        <v>144</v>
      </c>
      <c r="M144" s="14" t="str">
        <f t="shared" si="28"/>
        <v>NUEVO</v>
      </c>
      <c r="N144" s="19" t="s">
        <v>2</v>
      </c>
      <c r="O144" s="19" t="s">
        <v>3</v>
      </c>
      <c r="P144" s="19" t="s">
        <v>4</v>
      </c>
      <c r="Q144" s="19" t="s">
        <v>5</v>
      </c>
      <c r="U144" s="23"/>
    </row>
    <row r="145" spans="1:21" s="14" customFormat="1" ht="19.2" customHeight="1" x14ac:dyDescent="0.2">
      <c r="A145" s="152">
        <v>1</v>
      </c>
      <c r="B145" s="166" t="s">
        <v>194</v>
      </c>
      <c r="C145" s="61">
        <v>0.6</v>
      </c>
      <c r="D145" s="16"/>
      <c r="E145" s="62"/>
      <c r="F145" s="61">
        <v>0.6</v>
      </c>
      <c r="G145" s="16"/>
      <c r="H145" s="62"/>
      <c r="I145" s="93">
        <f t="shared" si="26"/>
        <v>0</v>
      </c>
      <c r="J145" s="17" t="str">
        <f t="shared" si="27"/>
        <v>IGUAL</v>
      </c>
      <c r="K145" s="18"/>
      <c r="L145" s="157" t="s">
        <v>144</v>
      </c>
      <c r="M145" s="14" t="str">
        <f t="shared" si="28"/>
        <v>IGUAL</v>
      </c>
      <c r="N145" s="19" t="s">
        <v>2</v>
      </c>
      <c r="O145" s="19" t="s">
        <v>3</v>
      </c>
      <c r="P145" s="19" t="s">
        <v>4</v>
      </c>
      <c r="Q145" s="19" t="s">
        <v>5</v>
      </c>
      <c r="U145" s="23"/>
    </row>
    <row r="146" spans="1:21" s="14" customFormat="1" ht="19.2" customHeight="1" x14ac:dyDescent="0.2">
      <c r="A146" s="152">
        <v>1</v>
      </c>
      <c r="B146" s="167" t="s">
        <v>195</v>
      </c>
      <c r="C146" s="61"/>
      <c r="D146" s="16"/>
      <c r="E146" s="62"/>
      <c r="F146" s="61"/>
      <c r="G146" s="16"/>
      <c r="H146" s="62"/>
      <c r="I146" s="93"/>
      <c r="J146" s="17"/>
      <c r="K146" s="18"/>
      <c r="L146" s="157" t="s">
        <v>144</v>
      </c>
      <c r="M146" s="14" t="str">
        <f t="shared" si="28"/>
        <v>NUEVO</v>
      </c>
      <c r="N146" s="19" t="s">
        <v>2</v>
      </c>
      <c r="O146" s="19" t="s">
        <v>3</v>
      </c>
      <c r="P146" s="19" t="s">
        <v>4</v>
      </c>
      <c r="Q146" s="19" t="s">
        <v>5</v>
      </c>
      <c r="U146" s="23"/>
    </row>
    <row r="147" spans="1:21" s="14" customFormat="1" ht="19.2" customHeight="1" x14ac:dyDescent="0.2">
      <c r="A147" s="152">
        <v>1</v>
      </c>
      <c r="B147" s="166" t="s">
        <v>196</v>
      </c>
      <c r="C147" s="61">
        <v>0.75</v>
      </c>
      <c r="D147" s="16"/>
      <c r="E147" s="62"/>
      <c r="F147" s="61">
        <v>0.75</v>
      </c>
      <c r="G147" s="16"/>
      <c r="H147" s="62"/>
      <c r="I147" s="93">
        <f t="shared" si="26"/>
        <v>0</v>
      </c>
      <c r="J147" s="17" t="str">
        <f t="shared" si="27"/>
        <v>IGUAL</v>
      </c>
      <c r="K147" s="18"/>
      <c r="L147" s="157" t="s">
        <v>144</v>
      </c>
      <c r="M147" s="14" t="str">
        <f t="shared" si="28"/>
        <v>IGUAL</v>
      </c>
      <c r="N147" s="19" t="s">
        <v>2</v>
      </c>
      <c r="O147" s="19" t="s">
        <v>3</v>
      </c>
      <c r="P147" s="19" t="s">
        <v>4</v>
      </c>
      <c r="Q147" s="19" t="s">
        <v>5</v>
      </c>
      <c r="U147" s="23"/>
    </row>
    <row r="148" spans="1:21" s="14" customFormat="1" ht="19.2" customHeight="1" x14ac:dyDescent="0.2">
      <c r="A148" s="152">
        <v>1</v>
      </c>
      <c r="B148" s="167" t="s">
        <v>195</v>
      </c>
      <c r="C148" s="61"/>
      <c r="D148" s="16"/>
      <c r="E148" s="62"/>
      <c r="F148" s="61"/>
      <c r="G148" s="16"/>
      <c r="H148" s="62"/>
      <c r="I148" s="93"/>
      <c r="J148" s="17"/>
      <c r="K148" s="18"/>
      <c r="L148" s="157" t="s">
        <v>144</v>
      </c>
      <c r="M148" s="14" t="str">
        <f t="shared" si="28"/>
        <v>NUEVO</v>
      </c>
      <c r="N148" s="19" t="s">
        <v>2</v>
      </c>
      <c r="O148" s="19" t="s">
        <v>3</v>
      </c>
      <c r="P148" s="19" t="s">
        <v>4</v>
      </c>
      <c r="Q148" s="19" t="s">
        <v>5</v>
      </c>
      <c r="U148" s="23"/>
    </row>
    <row r="149" spans="1:21" s="14" customFormat="1" ht="19.2" customHeight="1" x14ac:dyDescent="0.2">
      <c r="A149" s="152">
        <v>1</v>
      </c>
      <c r="B149" s="166" t="s">
        <v>197</v>
      </c>
      <c r="C149" s="61" t="s">
        <v>171</v>
      </c>
      <c r="D149" s="16">
        <v>3</v>
      </c>
      <c r="E149" s="62">
        <v>0</v>
      </c>
      <c r="F149" s="61" t="s">
        <v>171</v>
      </c>
      <c r="G149" s="16">
        <v>3</v>
      </c>
      <c r="H149" s="62"/>
      <c r="I149" s="93">
        <v>0</v>
      </c>
      <c r="J149" s="17" t="str">
        <f t="shared" si="27"/>
        <v>IGUAL</v>
      </c>
      <c r="K149" s="18"/>
      <c r="L149" s="157" t="s">
        <v>144</v>
      </c>
      <c r="M149" s="14" t="str">
        <f t="shared" si="28"/>
        <v>IGUAL</v>
      </c>
      <c r="N149" s="19" t="s">
        <v>2</v>
      </c>
      <c r="O149" s="19" t="s">
        <v>3</v>
      </c>
      <c r="P149" s="19" t="s">
        <v>4</v>
      </c>
      <c r="Q149" s="19" t="s">
        <v>5</v>
      </c>
      <c r="U149" s="23"/>
    </row>
    <row r="150" spans="1:21" s="14" customFormat="1" ht="10.5" customHeight="1" x14ac:dyDescent="0.2">
      <c r="A150" s="152">
        <v>1</v>
      </c>
      <c r="B150" s="166"/>
      <c r="C150" s="61">
        <v>0.5</v>
      </c>
      <c r="D150" s="16"/>
      <c r="E150" s="62"/>
      <c r="F150" s="61">
        <v>0.5</v>
      </c>
      <c r="G150" s="16"/>
      <c r="H150" s="62"/>
      <c r="I150" s="93">
        <f t="shared" si="26"/>
        <v>0</v>
      </c>
      <c r="J150" s="17" t="str">
        <f t="shared" si="27"/>
        <v>IGUAL</v>
      </c>
      <c r="K150" s="18"/>
      <c r="L150" s="157" t="s">
        <v>144</v>
      </c>
      <c r="M150" s="14" t="str">
        <f t="shared" si="28"/>
        <v>IGUAL</v>
      </c>
      <c r="N150" s="19" t="s">
        <v>2</v>
      </c>
      <c r="O150" s="19" t="s">
        <v>3</v>
      </c>
      <c r="P150" s="19" t="s">
        <v>4</v>
      </c>
      <c r="Q150" s="19" t="s">
        <v>5</v>
      </c>
      <c r="U150" s="23"/>
    </row>
    <row r="151" spans="1:21" s="14" customFormat="1" ht="10.5" customHeight="1" x14ac:dyDescent="0.2">
      <c r="A151" s="152">
        <v>1</v>
      </c>
      <c r="B151" s="166" t="s">
        <v>198</v>
      </c>
      <c r="C151" s="61" t="s">
        <v>216</v>
      </c>
      <c r="D151" s="16"/>
      <c r="E151" s="62"/>
      <c r="F151" s="61" t="s">
        <v>216</v>
      </c>
      <c r="G151" s="16"/>
      <c r="H151" s="62"/>
      <c r="I151" s="93">
        <v>0</v>
      </c>
      <c r="J151" s="17" t="str">
        <f t="shared" si="27"/>
        <v>IGUAL</v>
      </c>
      <c r="K151" s="18"/>
      <c r="L151" s="157" t="s">
        <v>144</v>
      </c>
      <c r="M151" s="14" t="str">
        <f t="shared" si="28"/>
        <v>IGUAL</v>
      </c>
      <c r="N151" s="19" t="s">
        <v>2</v>
      </c>
      <c r="O151" s="19" t="s">
        <v>3</v>
      </c>
      <c r="P151" s="19" t="s">
        <v>4</v>
      </c>
      <c r="Q151" s="19" t="s">
        <v>5</v>
      </c>
      <c r="U151" s="23"/>
    </row>
    <row r="152" spans="1:21" s="14" customFormat="1" ht="26.4" customHeight="1" x14ac:dyDescent="0.2">
      <c r="A152" s="152">
        <v>1</v>
      </c>
      <c r="B152" s="167" t="s">
        <v>178</v>
      </c>
      <c r="C152" s="61"/>
      <c r="D152" s="16"/>
      <c r="E152" s="62"/>
      <c r="F152" s="61"/>
      <c r="G152" s="16"/>
      <c r="H152" s="62"/>
      <c r="I152" s="93"/>
      <c r="J152" s="17"/>
      <c r="K152" s="18"/>
      <c r="L152" s="157" t="s">
        <v>144</v>
      </c>
      <c r="M152" s="14" t="str">
        <f t="shared" si="28"/>
        <v>NUEVO</v>
      </c>
      <c r="N152" s="19" t="s">
        <v>2</v>
      </c>
      <c r="O152" s="19" t="s">
        <v>3</v>
      </c>
      <c r="P152" s="19" t="s">
        <v>4</v>
      </c>
      <c r="Q152" s="19" t="s">
        <v>5</v>
      </c>
      <c r="U152" s="23"/>
    </row>
    <row r="153" spans="1:21" s="14" customFormat="1" ht="17.399999999999999" customHeight="1" x14ac:dyDescent="0.2">
      <c r="A153" s="152">
        <v>1</v>
      </c>
      <c r="B153" s="167"/>
      <c r="C153" s="61"/>
      <c r="D153" s="16"/>
      <c r="E153" s="62"/>
      <c r="F153" s="61"/>
      <c r="G153" s="16"/>
      <c r="H153" s="62"/>
      <c r="I153" s="93"/>
      <c r="J153" s="17"/>
      <c r="K153" s="18"/>
      <c r="L153" s="157" t="s">
        <v>144</v>
      </c>
      <c r="M153" s="14" t="str">
        <f t="shared" si="28"/>
        <v>NUEVO</v>
      </c>
      <c r="N153" s="19" t="s">
        <v>2</v>
      </c>
      <c r="O153" s="19" t="s">
        <v>3</v>
      </c>
      <c r="P153" s="19" t="s">
        <v>4</v>
      </c>
      <c r="Q153" s="19" t="s">
        <v>5</v>
      </c>
      <c r="U153" s="23"/>
    </row>
    <row r="154" spans="1:21" s="14" customFormat="1" ht="17.399999999999999" customHeight="1" x14ac:dyDescent="0.2">
      <c r="A154" s="152">
        <v>1</v>
      </c>
      <c r="B154" s="166" t="s">
        <v>199</v>
      </c>
      <c r="C154" s="61" t="s">
        <v>171</v>
      </c>
      <c r="D154" s="16">
        <v>2</v>
      </c>
      <c r="E154" s="62"/>
      <c r="F154" s="61" t="s">
        <v>171</v>
      </c>
      <c r="G154" s="16">
        <v>2</v>
      </c>
      <c r="H154" s="62"/>
      <c r="I154" s="93">
        <v>0</v>
      </c>
      <c r="J154" s="17" t="str">
        <f t="shared" si="27"/>
        <v>IGUAL</v>
      </c>
      <c r="K154" s="18"/>
      <c r="L154" s="157" t="s">
        <v>144</v>
      </c>
      <c r="M154" s="14" t="str">
        <f t="shared" si="28"/>
        <v>IGUAL</v>
      </c>
      <c r="N154" s="19" t="s">
        <v>2</v>
      </c>
      <c r="O154" s="19" t="s">
        <v>3</v>
      </c>
      <c r="P154" s="19" t="s">
        <v>4</v>
      </c>
      <c r="Q154" s="19" t="s">
        <v>5</v>
      </c>
      <c r="U154" s="23"/>
    </row>
    <row r="155" spans="1:21" s="14" customFormat="1" ht="17.399999999999999" customHeight="1" x14ac:dyDescent="0.2">
      <c r="A155" s="152">
        <v>1</v>
      </c>
      <c r="B155" s="167" t="s">
        <v>179</v>
      </c>
      <c r="C155" s="61" t="s">
        <v>171</v>
      </c>
      <c r="D155" s="16">
        <v>1</v>
      </c>
      <c r="E155" s="62"/>
      <c r="F155" s="61" t="s">
        <v>171</v>
      </c>
      <c r="G155" s="16">
        <v>1</v>
      </c>
      <c r="H155" s="62"/>
      <c r="I155" s="93">
        <v>0</v>
      </c>
      <c r="J155" s="17" t="str">
        <f t="shared" si="27"/>
        <v>IGUAL</v>
      </c>
      <c r="K155" s="18"/>
      <c r="L155" s="157" t="s">
        <v>144</v>
      </c>
      <c r="M155" s="14" t="str">
        <f t="shared" si="28"/>
        <v>IGUAL</v>
      </c>
      <c r="N155" s="19" t="s">
        <v>2</v>
      </c>
      <c r="O155" s="19" t="s">
        <v>3</v>
      </c>
      <c r="P155" s="19" t="s">
        <v>4</v>
      </c>
      <c r="Q155" s="19" t="s">
        <v>5</v>
      </c>
      <c r="U155" s="23"/>
    </row>
    <row r="156" spans="1:21" s="14" customFormat="1" ht="17.399999999999999" customHeight="1" x14ac:dyDescent="0.2">
      <c r="A156" s="152">
        <v>1</v>
      </c>
      <c r="B156" s="167" t="s">
        <v>180</v>
      </c>
      <c r="C156" s="61"/>
      <c r="D156" s="16"/>
      <c r="E156" s="62"/>
      <c r="F156" s="61"/>
      <c r="G156" s="16"/>
      <c r="H156" s="62"/>
      <c r="I156" s="93"/>
      <c r="J156" s="17"/>
      <c r="K156" s="18"/>
      <c r="L156" s="157" t="s">
        <v>144</v>
      </c>
      <c r="M156" s="14" t="str">
        <f t="shared" si="28"/>
        <v>NUEVO</v>
      </c>
      <c r="N156" s="19" t="s">
        <v>2</v>
      </c>
      <c r="O156" s="19" t="s">
        <v>3</v>
      </c>
      <c r="P156" s="19" t="s">
        <v>4</v>
      </c>
      <c r="Q156" s="19" t="s">
        <v>5</v>
      </c>
      <c r="U156" s="23"/>
    </row>
    <row r="157" spans="1:21" s="14" customFormat="1" ht="17.399999999999999" customHeight="1" x14ac:dyDescent="0.2">
      <c r="A157" s="152">
        <v>1</v>
      </c>
      <c r="B157" s="166"/>
      <c r="C157" s="61" t="s">
        <v>171</v>
      </c>
      <c r="D157" s="16"/>
      <c r="E157" s="62"/>
      <c r="F157" s="61" t="s">
        <v>171</v>
      </c>
      <c r="G157" s="16"/>
      <c r="H157" s="62"/>
      <c r="I157" s="93" t="s">
        <v>171</v>
      </c>
      <c r="J157" s="17" t="s">
        <v>171</v>
      </c>
      <c r="K157" s="18"/>
      <c r="L157" s="157" t="s">
        <v>144</v>
      </c>
      <c r="M157" s="14" t="str">
        <f t="shared" si="28"/>
        <v>IGUAL</v>
      </c>
      <c r="N157" s="19" t="s">
        <v>2</v>
      </c>
      <c r="O157" s="19" t="s">
        <v>3</v>
      </c>
      <c r="P157" s="19" t="s">
        <v>4</v>
      </c>
      <c r="Q157" s="19" t="s">
        <v>5</v>
      </c>
      <c r="U157" s="23"/>
    </row>
    <row r="158" spans="1:21" s="14" customFormat="1" ht="17.399999999999999" customHeight="1" x14ac:dyDescent="0.2">
      <c r="A158" s="152">
        <v>1</v>
      </c>
      <c r="B158" s="166" t="s">
        <v>200</v>
      </c>
      <c r="C158" s="61" t="s">
        <v>171</v>
      </c>
      <c r="D158" s="16">
        <v>0.5</v>
      </c>
      <c r="E158" s="62"/>
      <c r="F158" s="61" t="s">
        <v>171</v>
      </c>
      <c r="G158" s="16">
        <v>0.5</v>
      </c>
      <c r="H158" s="62"/>
      <c r="I158" s="93">
        <v>0</v>
      </c>
      <c r="J158" s="17" t="str">
        <f t="shared" si="27"/>
        <v>IGUAL</v>
      </c>
      <c r="K158" s="18"/>
      <c r="L158" s="157" t="s">
        <v>144</v>
      </c>
      <c r="M158" s="14" t="str">
        <f t="shared" si="28"/>
        <v>IGUAL</v>
      </c>
      <c r="N158" s="19" t="s">
        <v>2</v>
      </c>
      <c r="O158" s="19" t="s">
        <v>3</v>
      </c>
      <c r="P158" s="19" t="s">
        <v>4</v>
      </c>
      <c r="Q158" s="19" t="s">
        <v>5</v>
      </c>
      <c r="U158" s="23"/>
    </row>
    <row r="159" spans="1:21" s="14" customFormat="1" ht="17.399999999999999" customHeight="1" x14ac:dyDescent="0.2">
      <c r="A159" s="152">
        <v>1</v>
      </c>
      <c r="B159" s="167" t="s">
        <v>181</v>
      </c>
      <c r="C159" s="61" t="s">
        <v>171</v>
      </c>
      <c r="D159" s="16"/>
      <c r="E159" s="62"/>
      <c r="F159" s="61" t="s">
        <v>171</v>
      </c>
      <c r="G159" s="16"/>
      <c r="H159" s="62"/>
      <c r="I159" s="93" t="s">
        <v>171</v>
      </c>
      <c r="J159" s="17" t="s">
        <v>171</v>
      </c>
      <c r="K159" s="18"/>
      <c r="L159" s="157" t="s">
        <v>144</v>
      </c>
      <c r="M159" s="14" t="str">
        <f t="shared" si="28"/>
        <v>IGUAL</v>
      </c>
      <c r="N159" s="19" t="s">
        <v>2</v>
      </c>
      <c r="O159" s="19" t="s">
        <v>3</v>
      </c>
      <c r="P159" s="19" t="s">
        <v>4</v>
      </c>
      <c r="Q159" s="19" t="s">
        <v>5</v>
      </c>
      <c r="U159" s="23"/>
    </row>
    <row r="160" spans="1:21" s="14" customFormat="1" ht="17.399999999999999" customHeight="1" x14ac:dyDescent="0.2">
      <c r="A160" s="152">
        <v>1</v>
      </c>
      <c r="B160" s="166"/>
      <c r="C160" s="61" t="s">
        <v>171</v>
      </c>
      <c r="D160" s="16"/>
      <c r="E160" s="62"/>
      <c r="F160" s="61" t="s">
        <v>171</v>
      </c>
      <c r="G160" s="16"/>
      <c r="H160" s="62"/>
      <c r="I160" s="93" t="s">
        <v>171</v>
      </c>
      <c r="J160" s="17" t="s">
        <v>171</v>
      </c>
      <c r="K160" s="18"/>
      <c r="L160" s="157" t="s">
        <v>144</v>
      </c>
      <c r="M160" s="14" t="str">
        <f t="shared" si="28"/>
        <v>IGUAL</v>
      </c>
      <c r="N160" s="19" t="s">
        <v>2</v>
      </c>
      <c r="O160" s="19" t="s">
        <v>3</v>
      </c>
      <c r="P160" s="19" t="s">
        <v>4</v>
      </c>
      <c r="Q160" s="19" t="s">
        <v>5</v>
      </c>
      <c r="U160" s="23"/>
    </row>
    <row r="161" spans="1:21" s="14" customFormat="1" ht="17.399999999999999" customHeight="1" x14ac:dyDescent="0.2">
      <c r="A161" s="152">
        <v>1</v>
      </c>
      <c r="B161" s="166" t="s">
        <v>201</v>
      </c>
      <c r="C161" s="61"/>
      <c r="D161" s="16">
        <v>1</v>
      </c>
      <c r="E161" s="62"/>
      <c r="F161" s="61"/>
      <c r="G161" s="16">
        <v>1</v>
      </c>
      <c r="H161" s="62"/>
      <c r="I161" s="93">
        <f t="shared" ref="I161" si="30">IF(C161=R161,0,(+F161-C161)/+C161)</f>
        <v>0</v>
      </c>
      <c r="J161" s="17" t="s">
        <v>2</v>
      </c>
      <c r="K161" s="18"/>
      <c r="L161" s="157" t="s">
        <v>145</v>
      </c>
      <c r="M161" s="14" t="str">
        <f>IF(D161=R161,Q161,IF(G161=D161,N161,IF(G161&gt;D161,O161,IF(G161&lt;D161,P161,Q161))))</f>
        <v>IGUAL</v>
      </c>
      <c r="N161" s="19" t="s">
        <v>2</v>
      </c>
      <c r="O161" s="19" t="s">
        <v>3</v>
      </c>
      <c r="P161" s="19" t="s">
        <v>4</v>
      </c>
      <c r="Q161" s="19" t="s">
        <v>5</v>
      </c>
      <c r="U161" s="23"/>
    </row>
    <row r="162" spans="1:21" s="14" customFormat="1" ht="17.399999999999999" customHeight="1" x14ac:dyDescent="0.2">
      <c r="A162" s="152">
        <v>1</v>
      </c>
      <c r="B162" s="166"/>
      <c r="C162" s="61"/>
      <c r="D162" s="16"/>
      <c r="E162" s="62"/>
      <c r="F162" s="61"/>
      <c r="G162" s="16"/>
      <c r="H162" s="62"/>
      <c r="I162" s="93"/>
      <c r="J162" s="17"/>
      <c r="K162" s="18"/>
      <c r="L162" s="157" t="s">
        <v>144</v>
      </c>
      <c r="M162" s="14" t="str">
        <f t="shared" si="28"/>
        <v>NUEVO</v>
      </c>
      <c r="N162" s="19" t="s">
        <v>2</v>
      </c>
      <c r="O162" s="19" t="s">
        <v>3</v>
      </c>
      <c r="P162" s="19" t="s">
        <v>4</v>
      </c>
      <c r="Q162" s="19" t="s">
        <v>5</v>
      </c>
      <c r="U162" s="23"/>
    </row>
    <row r="163" spans="1:21" s="14" customFormat="1" ht="17.399999999999999" customHeight="1" x14ac:dyDescent="0.2">
      <c r="A163" s="152">
        <v>1</v>
      </c>
      <c r="B163" s="166" t="s">
        <v>202</v>
      </c>
      <c r="C163" s="61"/>
      <c r="D163" s="171">
        <v>1.4999999999999999E-2</v>
      </c>
      <c r="E163" s="62"/>
      <c r="F163" s="61"/>
      <c r="G163" s="171">
        <v>1.4999999999999999E-2</v>
      </c>
      <c r="H163" s="62"/>
      <c r="I163" s="93">
        <f t="shared" si="26"/>
        <v>0</v>
      </c>
      <c r="J163" s="17" t="s">
        <v>2</v>
      </c>
      <c r="K163" s="18"/>
      <c r="L163" s="157" t="s">
        <v>144</v>
      </c>
      <c r="M163" s="14" t="str">
        <f t="shared" si="28"/>
        <v>NUEVO</v>
      </c>
      <c r="N163" s="19" t="s">
        <v>2</v>
      </c>
      <c r="O163" s="19" t="s">
        <v>3</v>
      </c>
      <c r="P163" s="19" t="s">
        <v>4</v>
      </c>
      <c r="Q163" s="19" t="s">
        <v>5</v>
      </c>
      <c r="U163" s="23"/>
    </row>
    <row r="164" spans="1:21" s="14" customFormat="1" ht="17.399999999999999" customHeight="1" x14ac:dyDescent="0.2">
      <c r="A164" s="152">
        <v>1</v>
      </c>
      <c r="B164" s="167" t="s">
        <v>182</v>
      </c>
      <c r="C164" s="61"/>
      <c r="D164" s="171">
        <v>1.4999999999999999E-2</v>
      </c>
      <c r="E164" s="62"/>
      <c r="F164" s="61"/>
      <c r="G164" s="171">
        <v>1.4999999999999999E-2</v>
      </c>
      <c r="H164" s="62"/>
      <c r="I164" s="93">
        <f t="shared" si="26"/>
        <v>0</v>
      </c>
      <c r="J164" s="17" t="s">
        <v>2</v>
      </c>
      <c r="K164" s="18"/>
      <c r="L164" s="157" t="s">
        <v>144</v>
      </c>
      <c r="M164" s="14" t="str">
        <f t="shared" si="28"/>
        <v>NUEVO</v>
      </c>
      <c r="N164" s="19" t="s">
        <v>2</v>
      </c>
      <c r="O164" s="19" t="s">
        <v>3</v>
      </c>
      <c r="P164" s="19" t="s">
        <v>4</v>
      </c>
      <c r="Q164" s="19" t="s">
        <v>5</v>
      </c>
      <c r="U164" s="23"/>
    </row>
    <row r="165" spans="1:21" s="14" customFormat="1" ht="17.399999999999999" customHeight="1" x14ac:dyDescent="0.2">
      <c r="A165" s="152">
        <v>1</v>
      </c>
      <c r="B165" s="167"/>
      <c r="C165" s="61"/>
      <c r="D165" s="16"/>
      <c r="E165" s="62"/>
      <c r="F165" s="61"/>
      <c r="G165" s="16"/>
      <c r="H165" s="62"/>
      <c r="I165" s="93"/>
      <c r="J165" s="17"/>
      <c r="K165" s="18"/>
      <c r="L165" s="157" t="s">
        <v>144</v>
      </c>
      <c r="M165" s="14" t="str">
        <f t="shared" si="28"/>
        <v>NUEVO</v>
      </c>
      <c r="N165" s="19" t="s">
        <v>2</v>
      </c>
      <c r="O165" s="19" t="s">
        <v>3</v>
      </c>
      <c r="P165" s="19" t="s">
        <v>4</v>
      </c>
      <c r="Q165" s="19" t="s">
        <v>5</v>
      </c>
      <c r="U165" s="23"/>
    </row>
    <row r="166" spans="1:21" s="14" customFormat="1" ht="17.399999999999999" customHeight="1" x14ac:dyDescent="0.2">
      <c r="A166" s="152">
        <v>1</v>
      </c>
      <c r="B166" s="166" t="s">
        <v>203</v>
      </c>
      <c r="C166" s="61"/>
      <c r="D166" s="171">
        <v>1.4999999999999999E-2</v>
      </c>
      <c r="E166" s="62"/>
      <c r="F166" s="61"/>
      <c r="G166" s="171">
        <v>1.4999999999999999E-2</v>
      </c>
      <c r="H166" s="62"/>
      <c r="I166" s="93">
        <f t="shared" si="26"/>
        <v>0</v>
      </c>
      <c r="J166" s="17" t="s">
        <v>2</v>
      </c>
      <c r="K166" s="18"/>
      <c r="L166" s="157" t="s">
        <v>144</v>
      </c>
      <c r="M166" s="14" t="str">
        <f t="shared" si="28"/>
        <v>NUEVO</v>
      </c>
      <c r="N166" s="19" t="s">
        <v>2</v>
      </c>
      <c r="O166" s="19" t="s">
        <v>3</v>
      </c>
      <c r="P166" s="19" t="s">
        <v>4</v>
      </c>
      <c r="Q166" s="19" t="s">
        <v>5</v>
      </c>
      <c r="U166" s="23"/>
    </row>
    <row r="167" spans="1:21" s="14" customFormat="1" ht="17.399999999999999" customHeight="1" x14ac:dyDescent="0.2">
      <c r="A167" s="152">
        <v>1</v>
      </c>
      <c r="B167" s="166"/>
      <c r="C167" s="61"/>
      <c r="D167" s="16"/>
      <c r="E167" s="62"/>
      <c r="F167" s="61"/>
      <c r="G167" s="16"/>
      <c r="H167" s="62"/>
      <c r="I167" s="93" t="s">
        <v>171</v>
      </c>
      <c r="J167" s="17" t="s">
        <v>171</v>
      </c>
      <c r="K167" s="18"/>
      <c r="L167" s="157" t="s">
        <v>144</v>
      </c>
      <c r="M167" s="14" t="str">
        <f t="shared" si="28"/>
        <v>NUEVO</v>
      </c>
      <c r="N167" s="19" t="s">
        <v>2</v>
      </c>
      <c r="O167" s="19" t="s">
        <v>3</v>
      </c>
      <c r="P167" s="19" t="s">
        <v>4</v>
      </c>
      <c r="Q167" s="19" t="s">
        <v>5</v>
      </c>
      <c r="U167" s="23"/>
    </row>
    <row r="168" spans="1:21" s="14" customFormat="1" ht="17.399999999999999" customHeight="1" x14ac:dyDescent="0.2">
      <c r="A168" s="152">
        <v>1</v>
      </c>
      <c r="B168" s="166" t="s">
        <v>204</v>
      </c>
      <c r="C168" s="61"/>
      <c r="D168" s="16">
        <v>0.5</v>
      </c>
      <c r="E168" s="62"/>
      <c r="F168" s="61"/>
      <c r="G168" s="16">
        <v>0.5</v>
      </c>
      <c r="H168" s="62"/>
      <c r="I168" s="93">
        <f t="shared" si="26"/>
        <v>0</v>
      </c>
      <c r="J168" s="17" t="s">
        <v>2</v>
      </c>
      <c r="K168" s="18"/>
      <c r="L168" s="157" t="s">
        <v>144</v>
      </c>
      <c r="M168" s="14" t="str">
        <f t="shared" si="28"/>
        <v>NUEVO</v>
      </c>
      <c r="N168" s="19" t="s">
        <v>2</v>
      </c>
      <c r="O168" s="19" t="s">
        <v>3</v>
      </c>
      <c r="P168" s="19" t="s">
        <v>4</v>
      </c>
      <c r="Q168" s="19" t="s">
        <v>5</v>
      </c>
      <c r="U168" s="23"/>
    </row>
    <row r="169" spans="1:21" s="14" customFormat="1" ht="17.399999999999999" customHeight="1" x14ac:dyDescent="0.2">
      <c r="A169" s="152">
        <v>1</v>
      </c>
      <c r="B169" s="166"/>
      <c r="C169" s="61"/>
      <c r="D169" s="16"/>
      <c r="E169" s="62"/>
      <c r="F169" s="61"/>
      <c r="G169" s="16"/>
      <c r="H169" s="62"/>
      <c r="I169" s="93"/>
      <c r="J169" s="17"/>
      <c r="K169" s="18"/>
      <c r="L169" s="157" t="s">
        <v>144</v>
      </c>
      <c r="M169" s="14" t="str">
        <f t="shared" si="28"/>
        <v>NUEVO</v>
      </c>
      <c r="N169" s="19" t="s">
        <v>2</v>
      </c>
      <c r="O169" s="19" t="s">
        <v>3</v>
      </c>
      <c r="P169" s="19" t="s">
        <v>4</v>
      </c>
      <c r="Q169" s="19" t="s">
        <v>5</v>
      </c>
      <c r="U169" s="23"/>
    </row>
    <row r="170" spans="1:21" s="14" customFormat="1" ht="17.399999999999999" customHeight="1" x14ac:dyDescent="0.2">
      <c r="A170" s="152">
        <v>1</v>
      </c>
      <c r="B170" s="166" t="s">
        <v>205</v>
      </c>
      <c r="C170" s="61"/>
      <c r="D170" s="16"/>
      <c r="E170" s="62"/>
      <c r="F170" s="61"/>
      <c r="G170" s="16"/>
      <c r="H170" s="62"/>
      <c r="I170" s="93"/>
      <c r="J170" s="17"/>
      <c r="K170" s="18"/>
      <c r="L170" s="157" t="s">
        <v>144</v>
      </c>
      <c r="M170" s="14" t="str">
        <f t="shared" si="28"/>
        <v>NUEVO</v>
      </c>
      <c r="N170" s="19" t="s">
        <v>2</v>
      </c>
      <c r="O170" s="19" t="s">
        <v>3</v>
      </c>
      <c r="P170" s="19" t="s">
        <v>4</v>
      </c>
      <c r="Q170" s="19" t="s">
        <v>5</v>
      </c>
      <c r="U170" s="23"/>
    </row>
    <row r="171" spans="1:21" s="14" customFormat="1" ht="17.399999999999999" customHeight="1" x14ac:dyDescent="0.2">
      <c r="A171" s="152">
        <v>1</v>
      </c>
      <c r="B171" s="166" t="s">
        <v>206</v>
      </c>
      <c r="C171" s="61"/>
      <c r="D171" s="16">
        <v>2</v>
      </c>
      <c r="E171" s="62"/>
      <c r="F171" s="61"/>
      <c r="G171" s="16">
        <v>2</v>
      </c>
      <c r="H171" s="62"/>
      <c r="I171" s="93">
        <f t="shared" si="26"/>
        <v>0</v>
      </c>
      <c r="J171" s="17" t="s">
        <v>2</v>
      </c>
      <c r="K171" s="18"/>
      <c r="L171" s="157" t="s">
        <v>144</v>
      </c>
      <c r="M171" s="14" t="str">
        <f t="shared" si="28"/>
        <v>NUEVO</v>
      </c>
      <c r="N171" s="19" t="s">
        <v>2</v>
      </c>
      <c r="O171" s="19" t="s">
        <v>3</v>
      </c>
      <c r="P171" s="19" t="s">
        <v>4</v>
      </c>
      <c r="Q171" s="19" t="s">
        <v>5</v>
      </c>
      <c r="U171" s="23"/>
    </row>
    <row r="172" spans="1:21" s="14" customFormat="1" ht="17.399999999999999" customHeight="1" x14ac:dyDescent="0.2">
      <c r="A172" s="152">
        <v>1</v>
      </c>
      <c r="B172" s="166" t="s">
        <v>207</v>
      </c>
      <c r="C172" s="61"/>
      <c r="D172" s="16">
        <v>3</v>
      </c>
      <c r="E172" s="62"/>
      <c r="F172" s="61"/>
      <c r="G172" s="16">
        <v>3</v>
      </c>
      <c r="H172" s="62"/>
      <c r="I172" s="93">
        <f t="shared" si="26"/>
        <v>0</v>
      </c>
      <c r="J172" s="17" t="s">
        <v>2</v>
      </c>
      <c r="K172" s="18"/>
      <c r="L172" s="157" t="s">
        <v>144</v>
      </c>
      <c r="M172" s="14" t="str">
        <f t="shared" si="28"/>
        <v>NUEVO</v>
      </c>
      <c r="N172" s="19" t="s">
        <v>2</v>
      </c>
      <c r="O172" s="19" t="s">
        <v>3</v>
      </c>
      <c r="P172" s="19" t="s">
        <v>4</v>
      </c>
      <c r="Q172" s="19" t="s">
        <v>5</v>
      </c>
      <c r="U172" s="23"/>
    </row>
    <row r="173" spans="1:21" s="14" customFormat="1" ht="17.399999999999999" customHeight="1" x14ac:dyDescent="0.2">
      <c r="A173" s="152">
        <v>1</v>
      </c>
      <c r="B173" s="166" t="s">
        <v>208</v>
      </c>
      <c r="C173" s="61"/>
      <c r="D173" s="16">
        <v>4</v>
      </c>
      <c r="E173" s="62"/>
      <c r="F173" s="61"/>
      <c r="G173" s="16">
        <v>4</v>
      </c>
      <c r="H173" s="62"/>
      <c r="I173" s="93">
        <f t="shared" si="26"/>
        <v>0</v>
      </c>
      <c r="J173" s="17" t="s">
        <v>2</v>
      </c>
      <c r="K173" s="18"/>
      <c r="L173" s="157" t="s">
        <v>144</v>
      </c>
      <c r="M173" s="14" t="str">
        <f t="shared" si="28"/>
        <v>NUEVO</v>
      </c>
      <c r="N173" s="19" t="s">
        <v>2</v>
      </c>
      <c r="O173" s="19" t="s">
        <v>3</v>
      </c>
      <c r="P173" s="19" t="s">
        <v>4</v>
      </c>
      <c r="Q173" s="19" t="s">
        <v>5</v>
      </c>
      <c r="U173" s="23"/>
    </row>
    <row r="174" spans="1:21" s="14" customFormat="1" ht="17.399999999999999" customHeight="1" x14ac:dyDescent="0.2">
      <c r="A174" s="152">
        <v>1</v>
      </c>
      <c r="B174" s="166" t="s">
        <v>209</v>
      </c>
      <c r="C174" s="61"/>
      <c r="D174" s="16">
        <v>4</v>
      </c>
      <c r="E174" s="62"/>
      <c r="F174" s="61"/>
      <c r="G174" s="16">
        <v>4</v>
      </c>
      <c r="H174" s="62"/>
      <c r="I174" s="93">
        <f t="shared" si="26"/>
        <v>0</v>
      </c>
      <c r="J174" s="17" t="s">
        <v>2</v>
      </c>
      <c r="K174" s="18"/>
      <c r="L174" s="157" t="s">
        <v>144</v>
      </c>
      <c r="M174" s="14" t="str">
        <f t="shared" si="28"/>
        <v>NUEVO</v>
      </c>
      <c r="N174" s="19" t="s">
        <v>2</v>
      </c>
      <c r="O174" s="19" t="s">
        <v>3</v>
      </c>
      <c r="P174" s="19" t="s">
        <v>4</v>
      </c>
      <c r="Q174" s="19" t="s">
        <v>5</v>
      </c>
      <c r="U174" s="23"/>
    </row>
    <row r="175" spans="1:21" s="14" customFormat="1" ht="17.399999999999999" customHeight="1" x14ac:dyDescent="0.2">
      <c r="A175" s="152">
        <v>1</v>
      </c>
      <c r="B175" s="167" t="s">
        <v>183</v>
      </c>
      <c r="C175" s="61"/>
      <c r="D175" s="16"/>
      <c r="E175" s="62"/>
      <c r="F175" s="61"/>
      <c r="G175" s="16"/>
      <c r="H175" s="62"/>
      <c r="I175" s="93"/>
      <c r="J175" s="17"/>
      <c r="K175" s="18"/>
      <c r="L175" s="157" t="s">
        <v>144</v>
      </c>
      <c r="M175" s="14" t="str">
        <f t="shared" si="28"/>
        <v>NUEVO</v>
      </c>
      <c r="N175" s="19" t="s">
        <v>2</v>
      </c>
      <c r="O175" s="19" t="s">
        <v>3</v>
      </c>
      <c r="P175" s="19" t="s">
        <v>4</v>
      </c>
      <c r="Q175" s="19" t="s">
        <v>5</v>
      </c>
      <c r="U175" s="23"/>
    </row>
    <row r="176" spans="1:21" s="14" customFormat="1" ht="17.399999999999999" customHeight="1" x14ac:dyDescent="0.2">
      <c r="A176" s="152">
        <v>1</v>
      </c>
      <c r="B176" s="166"/>
      <c r="C176" s="61"/>
      <c r="D176" s="16"/>
      <c r="E176" s="62"/>
      <c r="F176" s="61"/>
      <c r="G176" s="16"/>
      <c r="H176" s="62"/>
      <c r="I176" s="93"/>
      <c r="J176" s="17"/>
      <c r="K176" s="18"/>
      <c r="L176" s="157" t="s">
        <v>144</v>
      </c>
      <c r="M176" s="14" t="str">
        <f t="shared" si="28"/>
        <v>NUEVO</v>
      </c>
      <c r="N176" s="19" t="s">
        <v>2</v>
      </c>
      <c r="O176" s="19" t="s">
        <v>3</v>
      </c>
      <c r="P176" s="19" t="s">
        <v>4</v>
      </c>
      <c r="Q176" s="19" t="s">
        <v>5</v>
      </c>
      <c r="U176" s="23"/>
    </row>
    <row r="177" spans="1:28" s="14" customFormat="1" ht="17.399999999999999" customHeight="1" x14ac:dyDescent="0.2">
      <c r="A177" s="152">
        <v>1</v>
      </c>
      <c r="B177" s="166" t="s">
        <v>210</v>
      </c>
      <c r="C177" s="61"/>
      <c r="E177" s="62"/>
      <c r="F177" s="61"/>
      <c r="H177" s="62"/>
      <c r="I177" s="93"/>
      <c r="K177" s="18"/>
      <c r="L177" s="157" t="s">
        <v>144</v>
      </c>
      <c r="M177" s="14" t="str">
        <f t="shared" si="28"/>
        <v>NUEVO</v>
      </c>
      <c r="N177" s="19" t="s">
        <v>2</v>
      </c>
      <c r="O177" s="19" t="s">
        <v>3</v>
      </c>
      <c r="P177" s="19" t="s">
        <v>4</v>
      </c>
      <c r="Q177" s="19" t="s">
        <v>5</v>
      </c>
      <c r="U177" s="23"/>
    </row>
    <row r="178" spans="1:28" s="14" customFormat="1" ht="17.399999999999999" customHeight="1" x14ac:dyDescent="0.2">
      <c r="A178" s="152">
        <v>1</v>
      </c>
      <c r="B178" s="166" t="s">
        <v>211</v>
      </c>
      <c r="C178" s="61"/>
      <c r="D178" s="16">
        <v>5</v>
      </c>
      <c r="E178" s="62"/>
      <c r="F178" s="61"/>
      <c r="G178" s="16">
        <v>5</v>
      </c>
      <c r="H178" s="62"/>
      <c r="I178" s="93">
        <f t="shared" si="26"/>
        <v>0</v>
      </c>
      <c r="J178" s="17" t="s">
        <v>2</v>
      </c>
      <c r="K178" s="18"/>
      <c r="L178" s="157" t="s">
        <v>144</v>
      </c>
      <c r="M178" s="14" t="str">
        <f t="shared" si="28"/>
        <v>NUEVO</v>
      </c>
      <c r="N178" s="19" t="s">
        <v>2</v>
      </c>
      <c r="O178" s="19" t="s">
        <v>3</v>
      </c>
      <c r="P178" s="19" t="s">
        <v>4</v>
      </c>
      <c r="Q178" s="19" t="s">
        <v>5</v>
      </c>
      <c r="U178" s="23"/>
    </row>
    <row r="179" spans="1:28" s="14" customFormat="1" ht="17.399999999999999" customHeight="1" x14ac:dyDescent="0.2">
      <c r="A179" s="152">
        <v>1</v>
      </c>
      <c r="B179" s="166" t="s">
        <v>212</v>
      </c>
      <c r="C179" s="61"/>
      <c r="D179" s="16">
        <v>5</v>
      </c>
      <c r="E179" s="62"/>
      <c r="F179" s="61"/>
      <c r="G179" s="16">
        <v>5</v>
      </c>
      <c r="H179" s="62"/>
      <c r="I179" s="93">
        <f t="shared" si="26"/>
        <v>0</v>
      </c>
      <c r="J179" s="17" t="s">
        <v>2</v>
      </c>
      <c r="K179" s="18"/>
      <c r="L179" s="157" t="s">
        <v>144</v>
      </c>
      <c r="M179" s="14" t="str">
        <f t="shared" si="28"/>
        <v>NUEVO</v>
      </c>
      <c r="N179" s="19" t="s">
        <v>2</v>
      </c>
      <c r="O179" s="19" t="s">
        <v>3</v>
      </c>
      <c r="P179" s="19" t="s">
        <v>4</v>
      </c>
      <c r="Q179" s="19" t="s">
        <v>5</v>
      </c>
      <c r="U179" s="23"/>
    </row>
    <row r="180" spans="1:28" s="14" customFormat="1" ht="17.399999999999999" customHeight="1" x14ac:dyDescent="0.2">
      <c r="A180" s="152">
        <v>1</v>
      </c>
      <c r="B180" s="166" t="s">
        <v>213</v>
      </c>
      <c r="C180" s="61"/>
      <c r="D180" s="16">
        <v>5</v>
      </c>
      <c r="E180" s="62"/>
      <c r="F180" s="61"/>
      <c r="G180" s="16">
        <v>5</v>
      </c>
      <c r="H180" s="62"/>
      <c r="I180" s="93">
        <f t="shared" si="26"/>
        <v>0</v>
      </c>
      <c r="J180" s="17" t="s">
        <v>2</v>
      </c>
      <c r="K180" s="18"/>
      <c r="L180" s="157" t="s">
        <v>144</v>
      </c>
      <c r="M180" s="14" t="str">
        <f t="shared" si="28"/>
        <v>NUEVO</v>
      </c>
      <c r="N180" s="19" t="s">
        <v>2</v>
      </c>
      <c r="O180" s="19" t="s">
        <v>3</v>
      </c>
      <c r="P180" s="19" t="s">
        <v>4</v>
      </c>
      <c r="Q180" s="19" t="s">
        <v>5</v>
      </c>
      <c r="U180" s="23"/>
    </row>
    <row r="181" spans="1:28" s="14" customFormat="1" ht="17.399999999999999" customHeight="1" x14ac:dyDescent="0.2">
      <c r="A181" s="152">
        <v>1</v>
      </c>
      <c r="B181" s="166"/>
      <c r="C181" s="61"/>
      <c r="D181" s="16"/>
      <c r="E181" s="62"/>
      <c r="F181" s="61"/>
      <c r="G181" s="16"/>
      <c r="H181" s="62"/>
      <c r="I181" s="93"/>
      <c r="J181" s="17"/>
      <c r="K181" s="18"/>
      <c r="L181" s="157" t="s">
        <v>144</v>
      </c>
      <c r="M181" s="14" t="str">
        <f t="shared" si="28"/>
        <v>NUEVO</v>
      </c>
      <c r="N181" s="19" t="s">
        <v>2</v>
      </c>
      <c r="O181" s="19" t="s">
        <v>3</v>
      </c>
      <c r="P181" s="19" t="s">
        <v>4</v>
      </c>
      <c r="Q181" s="19" t="s">
        <v>5</v>
      </c>
      <c r="U181" s="23"/>
    </row>
    <row r="182" spans="1:28" s="14" customFormat="1" ht="17.399999999999999" customHeight="1" x14ac:dyDescent="0.2">
      <c r="A182" s="152">
        <v>1</v>
      </c>
      <c r="B182" s="166" t="s">
        <v>214</v>
      </c>
      <c r="C182" s="61"/>
      <c r="D182" s="16">
        <v>5</v>
      </c>
      <c r="E182" s="62"/>
      <c r="F182" s="61"/>
      <c r="G182" s="16">
        <v>5</v>
      </c>
      <c r="H182" s="62"/>
      <c r="I182" s="93">
        <f t="shared" si="26"/>
        <v>0</v>
      </c>
      <c r="J182" s="17" t="s">
        <v>2</v>
      </c>
      <c r="K182" s="18"/>
      <c r="L182" s="157" t="s">
        <v>144</v>
      </c>
      <c r="M182" s="14" t="str">
        <f t="shared" si="28"/>
        <v>NUEVO</v>
      </c>
      <c r="N182" s="19" t="s">
        <v>2</v>
      </c>
      <c r="O182" s="19" t="s">
        <v>3</v>
      </c>
      <c r="P182" s="19" t="s">
        <v>4</v>
      </c>
      <c r="Q182" s="19" t="s">
        <v>5</v>
      </c>
      <c r="U182" s="23"/>
    </row>
    <row r="183" spans="1:28" s="14" customFormat="1" ht="17.399999999999999" customHeight="1" x14ac:dyDescent="0.2">
      <c r="A183" s="152">
        <v>1</v>
      </c>
      <c r="B183" s="166"/>
      <c r="C183" s="61"/>
      <c r="D183" s="16"/>
      <c r="E183" s="62"/>
      <c r="F183" s="61"/>
      <c r="G183" s="16"/>
      <c r="H183" s="62"/>
      <c r="I183" s="93"/>
      <c r="J183" s="17"/>
      <c r="K183" s="18"/>
      <c r="L183" s="157" t="s">
        <v>144</v>
      </c>
      <c r="M183" s="14" t="str">
        <f t="shared" si="28"/>
        <v>NUEVO</v>
      </c>
      <c r="N183" s="19" t="s">
        <v>2</v>
      </c>
      <c r="O183" s="19" t="s">
        <v>3</v>
      </c>
      <c r="P183" s="19" t="s">
        <v>4</v>
      </c>
      <c r="Q183" s="19" t="s">
        <v>5</v>
      </c>
      <c r="U183" s="23"/>
    </row>
    <row r="184" spans="1:28" s="14" customFormat="1" ht="17.399999999999999" customHeight="1" x14ac:dyDescent="0.2">
      <c r="A184" s="152">
        <v>1</v>
      </c>
      <c r="B184" s="166" t="s">
        <v>215</v>
      </c>
      <c r="C184" s="61"/>
      <c r="D184" s="16"/>
      <c r="E184" s="62"/>
      <c r="F184" s="61"/>
      <c r="G184" s="16"/>
      <c r="H184" s="62"/>
      <c r="I184" s="93"/>
      <c r="J184" s="17"/>
      <c r="K184" s="18"/>
      <c r="L184" s="157" t="s">
        <v>144</v>
      </c>
      <c r="M184" s="14" t="str">
        <f t="shared" si="28"/>
        <v>NUEVO</v>
      </c>
      <c r="N184" s="19" t="s">
        <v>2</v>
      </c>
      <c r="O184" s="19" t="s">
        <v>3</v>
      </c>
      <c r="P184" s="19" t="s">
        <v>4</v>
      </c>
      <c r="Q184" s="19" t="s">
        <v>5</v>
      </c>
      <c r="U184" s="23"/>
    </row>
    <row r="185" spans="1:28" s="14" customFormat="1" ht="17.399999999999999" customHeight="1" x14ac:dyDescent="0.2">
      <c r="A185" s="152">
        <v>1</v>
      </c>
      <c r="B185" s="166"/>
      <c r="C185" s="61"/>
      <c r="D185" s="16"/>
      <c r="E185" s="62"/>
      <c r="F185" s="61"/>
      <c r="G185" s="16"/>
      <c r="H185" s="62"/>
      <c r="I185" s="93"/>
      <c r="J185" s="17"/>
      <c r="K185" s="18"/>
      <c r="L185" s="157" t="s">
        <v>144</v>
      </c>
      <c r="M185" s="14" t="str">
        <f t="shared" si="28"/>
        <v>NUEVO</v>
      </c>
      <c r="N185" s="19" t="s">
        <v>2</v>
      </c>
      <c r="O185" s="19" t="s">
        <v>3</v>
      </c>
      <c r="P185" s="19" t="s">
        <v>4</v>
      </c>
      <c r="Q185" s="19" t="s">
        <v>5</v>
      </c>
      <c r="U185" s="23"/>
    </row>
    <row r="186" spans="1:28" s="14" customFormat="1" ht="17.399999999999999" customHeight="1" x14ac:dyDescent="0.2">
      <c r="A186" s="152">
        <v>1</v>
      </c>
      <c r="B186" s="167" t="s">
        <v>184</v>
      </c>
      <c r="C186" s="61"/>
      <c r="D186" s="16">
        <v>5</v>
      </c>
      <c r="E186" s="62"/>
      <c r="F186" s="61"/>
      <c r="G186" s="16">
        <v>5</v>
      </c>
      <c r="H186" s="62"/>
      <c r="I186" s="93">
        <f t="shared" si="26"/>
        <v>0</v>
      </c>
      <c r="J186" s="17" t="s">
        <v>2</v>
      </c>
      <c r="K186" s="18"/>
      <c r="L186" s="157" t="s">
        <v>145</v>
      </c>
      <c r="M186" s="14" t="str">
        <f t="shared" si="28"/>
        <v>NUEVO</v>
      </c>
      <c r="N186" s="19" t="s">
        <v>2</v>
      </c>
      <c r="O186" s="19" t="s">
        <v>3</v>
      </c>
      <c r="P186" s="19" t="s">
        <v>4</v>
      </c>
      <c r="Q186" s="19" t="s">
        <v>5</v>
      </c>
      <c r="U186" s="23"/>
    </row>
    <row r="187" spans="1:28" s="14" customFormat="1" ht="10.5" customHeight="1" x14ac:dyDescent="0.2">
      <c r="A187" s="152">
        <v>1</v>
      </c>
      <c r="B187" s="126" t="s">
        <v>72</v>
      </c>
      <c r="C187" s="120"/>
      <c r="D187" s="109"/>
      <c r="E187" s="110"/>
      <c r="F187" s="120"/>
      <c r="G187" s="109"/>
      <c r="H187" s="110"/>
      <c r="I187" s="111"/>
      <c r="J187" s="112"/>
      <c r="K187" s="119"/>
      <c r="L187" s="157" t="s">
        <v>145</v>
      </c>
      <c r="U187" s="23"/>
    </row>
    <row r="188" spans="1:28" s="14" customFormat="1" ht="10.5" customHeight="1" x14ac:dyDescent="0.2">
      <c r="A188" s="152">
        <v>1</v>
      </c>
      <c r="B188" s="24" t="s">
        <v>247</v>
      </c>
      <c r="C188" s="64"/>
      <c r="D188" s="16"/>
      <c r="E188" s="62"/>
      <c r="F188" s="64"/>
      <c r="G188" s="16"/>
      <c r="H188" s="62"/>
      <c r="I188" s="94"/>
      <c r="J188" s="13"/>
      <c r="K188" s="18"/>
      <c r="L188" s="157" t="s">
        <v>145</v>
      </c>
      <c r="U188" s="23"/>
    </row>
    <row r="189" spans="1:28" s="14" customFormat="1" ht="10.5" customHeight="1" x14ac:dyDescent="0.2">
      <c r="A189" s="152">
        <v>1</v>
      </c>
      <c r="B189" s="24" t="s">
        <v>248</v>
      </c>
      <c r="C189" s="64"/>
      <c r="D189" s="16"/>
      <c r="E189" s="62"/>
      <c r="F189" s="64"/>
      <c r="G189" s="16"/>
      <c r="H189" s="62"/>
      <c r="I189" s="94"/>
      <c r="J189" s="13"/>
      <c r="K189" s="18"/>
      <c r="L189" s="157" t="s">
        <v>145</v>
      </c>
      <c r="U189" s="23"/>
    </row>
    <row r="190" spans="1:28" s="14" customFormat="1" ht="10.5" customHeight="1" x14ac:dyDescent="0.2">
      <c r="A190" s="152">
        <v>1</v>
      </c>
      <c r="B190" s="24" t="s">
        <v>249</v>
      </c>
      <c r="C190" s="64"/>
      <c r="D190" s="16">
        <v>8</v>
      </c>
      <c r="E190" s="62"/>
      <c r="F190" s="64"/>
      <c r="G190" s="16">
        <v>8</v>
      </c>
      <c r="H190" s="62"/>
      <c r="I190" s="93">
        <f>IF(E190=R190,0,(+AB190-E190)/+E190)</f>
        <v>0</v>
      </c>
      <c r="J190" s="17" t="s">
        <v>2</v>
      </c>
      <c r="K190" s="18"/>
      <c r="L190" s="157" t="s">
        <v>144</v>
      </c>
      <c r="M190" s="14" t="str">
        <f t="shared" ref="M190:M233" si="31">IF(C190=R190,Q190,IF(F190=C190,N190,IF(F190&gt;C190,O190,IF(F190&lt;C190,P190,Q190))))</f>
        <v>NUEVO</v>
      </c>
      <c r="N190" s="19" t="s">
        <v>2</v>
      </c>
      <c r="O190" s="19" t="s">
        <v>3</v>
      </c>
      <c r="P190" s="19" t="s">
        <v>4</v>
      </c>
      <c r="Q190" s="19" t="s">
        <v>5</v>
      </c>
      <c r="T190" s="14">
        <f>+G190*86.88</f>
        <v>695.04</v>
      </c>
      <c r="U190" s="23"/>
      <c r="AB190" s="14">
        <f>+G190*86.88</f>
        <v>695.04</v>
      </c>
    </row>
    <row r="191" spans="1:28" s="14" customFormat="1" ht="10.5" customHeight="1" x14ac:dyDescent="0.2">
      <c r="A191" s="152">
        <v>1</v>
      </c>
      <c r="B191" s="24" t="s">
        <v>250</v>
      </c>
      <c r="C191" s="64"/>
      <c r="D191" s="16">
        <v>9</v>
      </c>
      <c r="E191" s="62"/>
      <c r="F191" s="64"/>
      <c r="G191" s="16">
        <v>9</v>
      </c>
      <c r="H191" s="62"/>
      <c r="I191" s="93">
        <f t="shared" ref="I191:I232" si="32">IF(E191=R191,0,(+AB191-E191)/+E191)</f>
        <v>0</v>
      </c>
      <c r="J191" s="17" t="s">
        <v>2</v>
      </c>
      <c r="K191" s="18"/>
      <c r="L191" s="157" t="s">
        <v>144</v>
      </c>
      <c r="M191" s="14" t="str">
        <f t="shared" si="31"/>
        <v>NUEVO</v>
      </c>
      <c r="N191" s="19" t="s">
        <v>2</v>
      </c>
      <c r="O191" s="19" t="s">
        <v>3</v>
      </c>
      <c r="P191" s="19" t="s">
        <v>4</v>
      </c>
      <c r="Q191" s="19" t="s">
        <v>5</v>
      </c>
      <c r="T191" s="14">
        <f t="shared" ref="T191:T233" si="33">+G191*86.88</f>
        <v>781.92</v>
      </c>
      <c r="U191" s="23"/>
      <c r="AB191" s="14">
        <f t="shared" ref="AB191:AB233" si="34">+G191*86.88</f>
        <v>781.92</v>
      </c>
    </row>
    <row r="192" spans="1:28" s="14" customFormat="1" ht="10.5" customHeight="1" x14ac:dyDescent="0.2">
      <c r="A192" s="152">
        <v>1</v>
      </c>
      <c r="B192" s="24" t="s">
        <v>251</v>
      </c>
      <c r="C192" s="64"/>
      <c r="D192" s="16">
        <v>11</v>
      </c>
      <c r="E192" s="62"/>
      <c r="F192" s="64"/>
      <c r="G192" s="16">
        <v>11</v>
      </c>
      <c r="H192" s="62"/>
      <c r="I192" s="93">
        <f t="shared" si="32"/>
        <v>0</v>
      </c>
      <c r="J192" s="17" t="s">
        <v>2</v>
      </c>
      <c r="K192" s="18"/>
      <c r="L192" s="157" t="s">
        <v>144</v>
      </c>
      <c r="M192" s="14" t="str">
        <f t="shared" si="31"/>
        <v>NUEVO</v>
      </c>
      <c r="N192" s="19" t="s">
        <v>2</v>
      </c>
      <c r="O192" s="19" t="s">
        <v>3</v>
      </c>
      <c r="P192" s="19" t="s">
        <v>4</v>
      </c>
      <c r="Q192" s="19" t="s">
        <v>5</v>
      </c>
      <c r="T192" s="14">
        <f t="shared" si="33"/>
        <v>955.68</v>
      </c>
      <c r="U192" s="23"/>
      <c r="AB192" s="14">
        <f t="shared" si="34"/>
        <v>955.68</v>
      </c>
    </row>
    <row r="193" spans="1:28" s="14" customFormat="1" ht="10.5" customHeight="1" x14ac:dyDescent="0.2">
      <c r="A193" s="152">
        <v>1</v>
      </c>
      <c r="B193" s="24" t="s">
        <v>252</v>
      </c>
      <c r="C193" s="64"/>
      <c r="D193" s="16">
        <v>13</v>
      </c>
      <c r="E193" s="62"/>
      <c r="F193" s="64"/>
      <c r="G193" s="16">
        <v>13</v>
      </c>
      <c r="H193" s="62"/>
      <c r="I193" s="93">
        <f t="shared" si="32"/>
        <v>0</v>
      </c>
      <c r="J193" s="17" t="s">
        <v>2</v>
      </c>
      <c r="K193" s="18"/>
      <c r="L193" s="157" t="s">
        <v>144</v>
      </c>
      <c r="M193" s="14" t="str">
        <f t="shared" si="31"/>
        <v>NUEVO</v>
      </c>
      <c r="N193" s="19" t="s">
        <v>2</v>
      </c>
      <c r="O193" s="19" t="s">
        <v>3</v>
      </c>
      <c r="P193" s="19" t="s">
        <v>4</v>
      </c>
      <c r="Q193" s="19" t="s">
        <v>5</v>
      </c>
      <c r="T193" s="14">
        <f t="shared" si="33"/>
        <v>1129.44</v>
      </c>
      <c r="U193" s="23"/>
      <c r="AB193" s="14">
        <f t="shared" si="34"/>
        <v>1129.44</v>
      </c>
    </row>
    <row r="194" spans="1:28" s="14" customFormat="1" ht="10.5" customHeight="1" x14ac:dyDescent="0.2">
      <c r="A194" s="152">
        <v>1</v>
      </c>
      <c r="B194" s="24" t="s">
        <v>253</v>
      </c>
      <c r="C194" s="64"/>
      <c r="D194" s="16"/>
      <c r="E194" s="62"/>
      <c r="F194" s="64"/>
      <c r="G194" s="16"/>
      <c r="H194" s="62"/>
      <c r="I194" s="93">
        <f t="shared" si="32"/>
        <v>0</v>
      </c>
      <c r="J194" s="17" t="s">
        <v>2</v>
      </c>
      <c r="K194" s="18"/>
      <c r="L194" s="157" t="s">
        <v>144</v>
      </c>
      <c r="M194" s="14" t="str">
        <f t="shared" si="31"/>
        <v>NUEVO</v>
      </c>
      <c r="N194" s="19" t="s">
        <v>2</v>
      </c>
      <c r="O194" s="19" t="s">
        <v>3</v>
      </c>
      <c r="P194" s="19" t="s">
        <v>4</v>
      </c>
      <c r="Q194" s="19" t="s">
        <v>5</v>
      </c>
      <c r="T194" s="14">
        <f t="shared" si="33"/>
        <v>0</v>
      </c>
      <c r="U194" s="23"/>
      <c r="AB194" s="14">
        <f t="shared" si="34"/>
        <v>0</v>
      </c>
    </row>
    <row r="195" spans="1:28" s="14" customFormat="1" ht="10.5" customHeight="1" x14ac:dyDescent="0.2">
      <c r="A195" s="152">
        <v>1</v>
      </c>
      <c r="B195" s="24" t="s">
        <v>254</v>
      </c>
      <c r="C195" s="64"/>
      <c r="D195" s="16">
        <v>7</v>
      </c>
      <c r="E195" s="62"/>
      <c r="F195" s="64"/>
      <c r="G195" s="16">
        <v>7</v>
      </c>
      <c r="H195" s="62"/>
      <c r="I195" s="93">
        <f t="shared" si="32"/>
        <v>0</v>
      </c>
      <c r="J195" s="17" t="s">
        <v>2</v>
      </c>
      <c r="K195" s="18"/>
      <c r="L195" s="157" t="s">
        <v>144</v>
      </c>
      <c r="M195" s="14" t="str">
        <f t="shared" si="31"/>
        <v>NUEVO</v>
      </c>
      <c r="N195" s="19" t="s">
        <v>2</v>
      </c>
      <c r="O195" s="19" t="s">
        <v>3</v>
      </c>
      <c r="P195" s="19" t="s">
        <v>4</v>
      </c>
      <c r="Q195" s="19" t="s">
        <v>5</v>
      </c>
      <c r="T195" s="14">
        <f t="shared" si="33"/>
        <v>608.16</v>
      </c>
      <c r="U195" s="23"/>
      <c r="AB195" s="14">
        <f t="shared" si="34"/>
        <v>608.16</v>
      </c>
    </row>
    <row r="196" spans="1:28" s="14" customFormat="1" ht="10.5" customHeight="1" x14ac:dyDescent="0.2">
      <c r="A196" s="152">
        <v>1</v>
      </c>
      <c r="B196" s="24" t="s">
        <v>250</v>
      </c>
      <c r="C196" s="64"/>
      <c r="D196" s="16">
        <v>9</v>
      </c>
      <c r="E196" s="62"/>
      <c r="F196" s="64"/>
      <c r="G196" s="16">
        <v>9</v>
      </c>
      <c r="H196" s="62"/>
      <c r="I196" s="93">
        <f t="shared" si="32"/>
        <v>0</v>
      </c>
      <c r="J196" s="17" t="s">
        <v>2</v>
      </c>
      <c r="K196" s="18"/>
      <c r="L196" s="157" t="s">
        <v>144</v>
      </c>
      <c r="M196" s="14" t="str">
        <f t="shared" si="31"/>
        <v>NUEVO</v>
      </c>
      <c r="N196" s="19" t="s">
        <v>2</v>
      </c>
      <c r="O196" s="19" t="s">
        <v>3</v>
      </c>
      <c r="P196" s="19" t="s">
        <v>4</v>
      </c>
      <c r="Q196" s="19" t="s">
        <v>5</v>
      </c>
      <c r="T196" s="14">
        <f t="shared" si="33"/>
        <v>781.92</v>
      </c>
      <c r="U196" s="23"/>
      <c r="AB196" s="14">
        <f t="shared" si="34"/>
        <v>781.92</v>
      </c>
    </row>
    <row r="197" spans="1:28" s="14" customFormat="1" ht="10.5" customHeight="1" x14ac:dyDescent="0.2">
      <c r="A197" s="152">
        <v>1</v>
      </c>
      <c r="B197" s="24" t="s">
        <v>251</v>
      </c>
      <c r="C197" s="64"/>
      <c r="D197" s="16">
        <v>11</v>
      </c>
      <c r="E197" s="62"/>
      <c r="F197" s="64"/>
      <c r="G197" s="16">
        <v>11</v>
      </c>
      <c r="H197" s="62"/>
      <c r="I197" s="93">
        <f t="shared" si="32"/>
        <v>0</v>
      </c>
      <c r="J197" s="17" t="s">
        <v>2</v>
      </c>
      <c r="K197" s="18"/>
      <c r="L197" s="157" t="s">
        <v>144</v>
      </c>
      <c r="M197" s="14" t="str">
        <f t="shared" si="31"/>
        <v>NUEVO</v>
      </c>
      <c r="N197" s="19" t="s">
        <v>2</v>
      </c>
      <c r="O197" s="19" t="s">
        <v>3</v>
      </c>
      <c r="P197" s="19" t="s">
        <v>4</v>
      </c>
      <c r="Q197" s="19" t="s">
        <v>5</v>
      </c>
      <c r="T197" s="14">
        <f t="shared" si="33"/>
        <v>955.68</v>
      </c>
      <c r="U197" s="23"/>
      <c r="AB197" s="14">
        <f t="shared" si="34"/>
        <v>955.68</v>
      </c>
    </row>
    <row r="198" spans="1:28" s="14" customFormat="1" ht="10.5" customHeight="1" x14ac:dyDescent="0.2">
      <c r="A198" s="152">
        <v>1</v>
      </c>
      <c r="B198" s="24"/>
      <c r="C198" s="64"/>
      <c r="D198" s="16"/>
      <c r="E198" s="62"/>
      <c r="F198" s="64"/>
      <c r="G198" s="16"/>
      <c r="H198" s="62"/>
      <c r="I198" s="93">
        <f t="shared" si="32"/>
        <v>0</v>
      </c>
      <c r="J198" s="17" t="s">
        <v>2</v>
      </c>
      <c r="K198" s="18"/>
      <c r="L198" s="157" t="s">
        <v>144</v>
      </c>
      <c r="M198" s="14" t="str">
        <f t="shared" si="31"/>
        <v>NUEVO</v>
      </c>
      <c r="N198" s="19" t="s">
        <v>2</v>
      </c>
      <c r="O198" s="19" t="s">
        <v>3</v>
      </c>
      <c r="P198" s="19" t="s">
        <v>4</v>
      </c>
      <c r="Q198" s="19" t="s">
        <v>5</v>
      </c>
      <c r="T198" s="14">
        <f t="shared" si="33"/>
        <v>0</v>
      </c>
      <c r="U198" s="23"/>
      <c r="AB198" s="14">
        <f t="shared" si="34"/>
        <v>0</v>
      </c>
    </row>
    <row r="199" spans="1:28" s="14" customFormat="1" ht="10.5" customHeight="1" x14ac:dyDescent="0.2">
      <c r="A199" s="152">
        <v>1</v>
      </c>
      <c r="B199" s="24" t="s">
        <v>255</v>
      </c>
      <c r="C199" s="64"/>
      <c r="D199" s="16"/>
      <c r="E199" s="62"/>
      <c r="F199" s="64"/>
      <c r="G199" s="16"/>
      <c r="H199" s="62"/>
      <c r="I199" s="93">
        <f t="shared" si="32"/>
        <v>0</v>
      </c>
      <c r="J199" s="17" t="s">
        <v>2</v>
      </c>
      <c r="K199" s="18"/>
      <c r="L199" s="157" t="s">
        <v>144</v>
      </c>
      <c r="M199" s="14" t="str">
        <f t="shared" si="31"/>
        <v>NUEVO</v>
      </c>
      <c r="N199" s="19" t="s">
        <v>2</v>
      </c>
      <c r="O199" s="19" t="s">
        <v>3</v>
      </c>
      <c r="P199" s="19" t="s">
        <v>4</v>
      </c>
      <c r="Q199" s="19" t="s">
        <v>5</v>
      </c>
      <c r="T199" s="14">
        <f t="shared" si="33"/>
        <v>0</v>
      </c>
      <c r="U199" s="23"/>
      <c r="AB199" s="14">
        <f t="shared" si="34"/>
        <v>0</v>
      </c>
    </row>
    <row r="200" spans="1:28" s="14" customFormat="1" ht="10.5" customHeight="1" x14ac:dyDescent="0.2">
      <c r="A200" s="152">
        <v>1</v>
      </c>
      <c r="B200" s="24" t="s">
        <v>248</v>
      </c>
      <c r="C200" s="64"/>
      <c r="D200" s="16"/>
      <c r="E200" s="62"/>
      <c r="F200" s="64"/>
      <c r="G200" s="16"/>
      <c r="H200" s="62"/>
      <c r="I200" s="93">
        <f t="shared" si="32"/>
        <v>0</v>
      </c>
      <c r="J200" s="17" t="s">
        <v>2</v>
      </c>
      <c r="K200" s="18"/>
      <c r="L200" s="157" t="s">
        <v>144</v>
      </c>
      <c r="M200" s="14" t="str">
        <f t="shared" si="31"/>
        <v>NUEVO</v>
      </c>
      <c r="N200" s="19" t="s">
        <v>2</v>
      </c>
      <c r="O200" s="19" t="s">
        <v>3</v>
      </c>
      <c r="P200" s="19" t="s">
        <v>4</v>
      </c>
      <c r="Q200" s="19" t="s">
        <v>5</v>
      </c>
      <c r="T200" s="14">
        <f t="shared" si="33"/>
        <v>0</v>
      </c>
      <c r="U200" s="23"/>
      <c r="AB200" s="14">
        <f t="shared" si="34"/>
        <v>0</v>
      </c>
    </row>
    <row r="201" spans="1:28" s="14" customFormat="1" ht="10.5" customHeight="1" x14ac:dyDescent="0.2">
      <c r="A201" s="152">
        <v>1</v>
      </c>
      <c r="B201" s="24" t="s">
        <v>256</v>
      </c>
      <c r="C201" s="64"/>
      <c r="D201" s="16">
        <v>10</v>
      </c>
      <c r="E201" s="62"/>
      <c r="F201" s="64"/>
      <c r="G201" s="16">
        <v>10</v>
      </c>
      <c r="H201" s="62"/>
      <c r="I201" s="93">
        <f t="shared" si="32"/>
        <v>0</v>
      </c>
      <c r="J201" s="17" t="s">
        <v>2</v>
      </c>
      <c r="K201" s="18"/>
      <c r="L201" s="157" t="s">
        <v>144</v>
      </c>
      <c r="M201" s="14" t="str">
        <f t="shared" si="31"/>
        <v>NUEVO</v>
      </c>
      <c r="N201" s="19" t="s">
        <v>2</v>
      </c>
      <c r="O201" s="19" t="s">
        <v>3</v>
      </c>
      <c r="P201" s="19" t="s">
        <v>4</v>
      </c>
      <c r="Q201" s="19" t="s">
        <v>5</v>
      </c>
      <c r="T201" s="14">
        <f t="shared" si="33"/>
        <v>868.8</v>
      </c>
      <c r="U201" s="23"/>
      <c r="AB201" s="14">
        <f t="shared" si="34"/>
        <v>868.8</v>
      </c>
    </row>
    <row r="202" spans="1:28" s="14" customFormat="1" ht="10.5" customHeight="1" x14ac:dyDescent="0.2">
      <c r="A202" s="152">
        <v>1</v>
      </c>
      <c r="B202" s="24" t="s">
        <v>257</v>
      </c>
      <c r="C202" s="64"/>
      <c r="D202" s="16">
        <v>15</v>
      </c>
      <c r="E202" s="62"/>
      <c r="F202" s="64"/>
      <c r="G202" s="16">
        <v>15</v>
      </c>
      <c r="H202" s="62"/>
      <c r="I202" s="93">
        <f t="shared" si="32"/>
        <v>0</v>
      </c>
      <c r="J202" s="17" t="s">
        <v>2</v>
      </c>
      <c r="K202" s="18"/>
      <c r="L202" s="157" t="s">
        <v>144</v>
      </c>
      <c r="M202" s="14" t="str">
        <f t="shared" si="31"/>
        <v>NUEVO</v>
      </c>
      <c r="N202" s="19" t="s">
        <v>2</v>
      </c>
      <c r="O202" s="19" t="s">
        <v>3</v>
      </c>
      <c r="P202" s="19" t="s">
        <v>4</v>
      </c>
      <c r="Q202" s="19" t="s">
        <v>5</v>
      </c>
      <c r="T202" s="14">
        <f t="shared" si="33"/>
        <v>1303.1999999999998</v>
      </c>
      <c r="U202" s="23"/>
      <c r="AB202" s="14">
        <f t="shared" si="34"/>
        <v>1303.1999999999998</v>
      </c>
    </row>
    <row r="203" spans="1:28" s="14" customFormat="1" ht="10.5" customHeight="1" x14ac:dyDescent="0.2">
      <c r="A203" s="152">
        <v>1</v>
      </c>
      <c r="B203" s="24" t="s">
        <v>253</v>
      </c>
      <c r="C203" s="64"/>
      <c r="D203" s="16"/>
      <c r="E203" s="62"/>
      <c r="F203" s="64"/>
      <c r="G203" s="16"/>
      <c r="H203" s="62"/>
      <c r="I203" s="93">
        <f t="shared" si="32"/>
        <v>0</v>
      </c>
      <c r="J203" s="17" t="s">
        <v>2</v>
      </c>
      <c r="K203" s="18"/>
      <c r="L203" s="157" t="s">
        <v>144</v>
      </c>
      <c r="M203" s="14" t="str">
        <f t="shared" si="31"/>
        <v>NUEVO</v>
      </c>
      <c r="N203" s="19" t="s">
        <v>2</v>
      </c>
      <c r="O203" s="19" t="s">
        <v>3</v>
      </c>
      <c r="P203" s="19" t="s">
        <v>4</v>
      </c>
      <c r="Q203" s="19" t="s">
        <v>5</v>
      </c>
      <c r="T203" s="14">
        <f t="shared" si="33"/>
        <v>0</v>
      </c>
      <c r="U203" s="23"/>
      <c r="AB203" s="14">
        <f t="shared" si="34"/>
        <v>0</v>
      </c>
    </row>
    <row r="204" spans="1:28" s="14" customFormat="1" ht="10.5" customHeight="1" x14ac:dyDescent="0.2">
      <c r="A204" s="152">
        <v>1</v>
      </c>
      <c r="B204" s="24" t="s">
        <v>256</v>
      </c>
      <c r="C204" s="64"/>
      <c r="D204" s="16">
        <v>10</v>
      </c>
      <c r="E204" s="62"/>
      <c r="F204" s="64"/>
      <c r="G204" s="16">
        <v>10</v>
      </c>
      <c r="H204" s="62"/>
      <c r="I204" s="93">
        <f t="shared" si="32"/>
        <v>0</v>
      </c>
      <c r="J204" s="17" t="s">
        <v>2</v>
      </c>
      <c r="K204" s="18"/>
      <c r="L204" s="157" t="s">
        <v>144</v>
      </c>
      <c r="M204" s="14" t="str">
        <f t="shared" si="31"/>
        <v>NUEVO</v>
      </c>
      <c r="N204" s="19" t="s">
        <v>2</v>
      </c>
      <c r="O204" s="19" t="s">
        <v>3</v>
      </c>
      <c r="P204" s="19" t="s">
        <v>4</v>
      </c>
      <c r="Q204" s="19" t="s">
        <v>5</v>
      </c>
      <c r="T204" s="14">
        <f t="shared" si="33"/>
        <v>868.8</v>
      </c>
      <c r="U204" s="23"/>
      <c r="AB204" s="14">
        <f t="shared" si="34"/>
        <v>868.8</v>
      </c>
    </row>
    <row r="205" spans="1:28" s="14" customFormat="1" ht="10.5" customHeight="1" x14ac:dyDescent="0.2">
      <c r="A205" s="152">
        <v>1</v>
      </c>
      <c r="B205" s="24" t="s">
        <v>257</v>
      </c>
      <c r="C205" s="64"/>
      <c r="D205" s="16">
        <v>15</v>
      </c>
      <c r="E205" s="62"/>
      <c r="F205" s="64"/>
      <c r="G205" s="16">
        <v>15</v>
      </c>
      <c r="H205" s="62"/>
      <c r="I205" s="93">
        <f t="shared" si="32"/>
        <v>0</v>
      </c>
      <c r="J205" s="17" t="s">
        <v>2</v>
      </c>
      <c r="K205" s="18"/>
      <c r="L205" s="157" t="s">
        <v>144</v>
      </c>
      <c r="M205" s="14" t="str">
        <f t="shared" si="31"/>
        <v>NUEVO</v>
      </c>
      <c r="N205" s="19" t="s">
        <v>2</v>
      </c>
      <c r="O205" s="19" t="s">
        <v>3</v>
      </c>
      <c r="P205" s="19" t="s">
        <v>4</v>
      </c>
      <c r="Q205" s="19" t="s">
        <v>5</v>
      </c>
      <c r="T205" s="14">
        <f t="shared" si="33"/>
        <v>1303.1999999999998</v>
      </c>
      <c r="U205" s="23"/>
      <c r="AB205" s="14">
        <f t="shared" si="34"/>
        <v>1303.1999999999998</v>
      </c>
    </row>
    <row r="206" spans="1:28" s="14" customFormat="1" ht="10.5" customHeight="1" x14ac:dyDescent="0.2">
      <c r="A206" s="152">
        <v>1</v>
      </c>
      <c r="B206" s="24" t="s">
        <v>258</v>
      </c>
      <c r="C206" s="64"/>
      <c r="D206" s="16">
        <v>15</v>
      </c>
      <c r="E206" s="62"/>
      <c r="F206" s="64"/>
      <c r="G206" s="16">
        <v>15</v>
      </c>
      <c r="H206" s="62"/>
      <c r="I206" s="93">
        <f t="shared" si="32"/>
        <v>0</v>
      </c>
      <c r="J206" s="17" t="s">
        <v>2</v>
      </c>
      <c r="K206" s="18"/>
      <c r="L206" s="157" t="s">
        <v>144</v>
      </c>
      <c r="M206" s="14" t="str">
        <f t="shared" si="31"/>
        <v>NUEVO</v>
      </c>
      <c r="N206" s="19" t="s">
        <v>2</v>
      </c>
      <c r="O206" s="19" t="s">
        <v>3</v>
      </c>
      <c r="P206" s="19" t="s">
        <v>4</v>
      </c>
      <c r="Q206" s="19" t="s">
        <v>5</v>
      </c>
      <c r="T206" s="14">
        <f t="shared" si="33"/>
        <v>1303.1999999999998</v>
      </c>
      <c r="U206" s="23"/>
      <c r="AB206" s="14">
        <f t="shared" si="34"/>
        <v>1303.1999999999998</v>
      </c>
    </row>
    <row r="207" spans="1:28" s="14" customFormat="1" ht="10.5" customHeight="1" x14ac:dyDescent="0.2">
      <c r="A207" s="152">
        <v>1</v>
      </c>
      <c r="B207" s="24" t="s">
        <v>259</v>
      </c>
      <c r="C207" s="64"/>
      <c r="D207" s="16">
        <v>25</v>
      </c>
      <c r="E207" s="62"/>
      <c r="F207" s="64"/>
      <c r="G207" s="16">
        <v>25</v>
      </c>
      <c r="H207" s="62"/>
      <c r="I207" s="93">
        <f t="shared" si="32"/>
        <v>0</v>
      </c>
      <c r="J207" s="17" t="s">
        <v>2</v>
      </c>
      <c r="K207" s="18"/>
      <c r="L207" s="157" t="s">
        <v>144</v>
      </c>
      <c r="M207" s="14" t="str">
        <f t="shared" si="31"/>
        <v>NUEVO</v>
      </c>
      <c r="N207" s="19" t="s">
        <v>2</v>
      </c>
      <c r="O207" s="19" t="s">
        <v>3</v>
      </c>
      <c r="P207" s="19" t="s">
        <v>4</v>
      </c>
      <c r="Q207" s="19" t="s">
        <v>5</v>
      </c>
      <c r="T207" s="14">
        <f t="shared" si="33"/>
        <v>2172</v>
      </c>
      <c r="U207" s="23"/>
      <c r="AB207" s="14">
        <f t="shared" si="34"/>
        <v>2172</v>
      </c>
    </row>
    <row r="208" spans="1:28" s="14" customFormat="1" ht="10.5" customHeight="1" x14ac:dyDescent="0.2">
      <c r="A208" s="152">
        <v>1</v>
      </c>
      <c r="B208" s="24" t="s">
        <v>260</v>
      </c>
      <c r="C208" s="64"/>
      <c r="D208" s="16">
        <v>18</v>
      </c>
      <c r="E208" s="62"/>
      <c r="F208" s="64"/>
      <c r="G208" s="16">
        <v>18</v>
      </c>
      <c r="H208" s="62"/>
      <c r="I208" s="93">
        <f t="shared" si="32"/>
        <v>0</v>
      </c>
      <c r="J208" s="17" t="s">
        <v>2</v>
      </c>
      <c r="K208" s="18"/>
      <c r="L208" s="157" t="s">
        <v>144</v>
      </c>
      <c r="M208" s="14" t="str">
        <f t="shared" si="31"/>
        <v>NUEVO</v>
      </c>
      <c r="N208" s="19" t="s">
        <v>2</v>
      </c>
      <c r="O208" s="19" t="s">
        <v>3</v>
      </c>
      <c r="P208" s="19" t="s">
        <v>4</v>
      </c>
      <c r="Q208" s="19" t="s">
        <v>5</v>
      </c>
      <c r="T208" s="14">
        <f t="shared" si="33"/>
        <v>1563.84</v>
      </c>
      <c r="U208" s="23"/>
      <c r="AB208" s="14">
        <f t="shared" si="34"/>
        <v>1563.84</v>
      </c>
    </row>
    <row r="209" spans="1:28" s="14" customFormat="1" ht="10.5" customHeight="1" x14ac:dyDescent="0.2">
      <c r="A209" s="152">
        <v>1</v>
      </c>
      <c r="B209" s="24"/>
      <c r="C209" s="64"/>
      <c r="D209" s="16"/>
      <c r="E209" s="62"/>
      <c r="F209" s="64"/>
      <c r="G209" s="16"/>
      <c r="H209" s="62"/>
      <c r="I209" s="93">
        <f t="shared" si="32"/>
        <v>0</v>
      </c>
      <c r="J209" s="17" t="s">
        <v>2</v>
      </c>
      <c r="K209" s="18"/>
      <c r="L209" s="157" t="s">
        <v>144</v>
      </c>
      <c r="M209" s="14" t="str">
        <f t="shared" si="31"/>
        <v>NUEVO</v>
      </c>
      <c r="N209" s="19" t="s">
        <v>2</v>
      </c>
      <c r="O209" s="19" t="s">
        <v>3</v>
      </c>
      <c r="P209" s="19" t="s">
        <v>4</v>
      </c>
      <c r="Q209" s="19" t="s">
        <v>5</v>
      </c>
      <c r="T209" s="14">
        <f t="shared" si="33"/>
        <v>0</v>
      </c>
      <c r="U209" s="23"/>
      <c r="AB209" s="14">
        <f t="shared" si="34"/>
        <v>0</v>
      </c>
    </row>
    <row r="210" spans="1:28" s="14" customFormat="1" ht="10.5" customHeight="1" x14ac:dyDescent="0.2">
      <c r="A210" s="152">
        <v>1</v>
      </c>
      <c r="B210" s="24" t="s">
        <v>261</v>
      </c>
      <c r="C210" s="64"/>
      <c r="D210" s="16"/>
      <c r="E210" s="62"/>
      <c r="F210" s="64"/>
      <c r="G210" s="16"/>
      <c r="H210" s="62"/>
      <c r="I210" s="93">
        <f t="shared" si="32"/>
        <v>0</v>
      </c>
      <c r="J210" s="17" t="s">
        <v>2</v>
      </c>
      <c r="K210" s="18"/>
      <c r="L210" s="157" t="s">
        <v>144</v>
      </c>
      <c r="M210" s="14" t="str">
        <f t="shared" si="31"/>
        <v>NUEVO</v>
      </c>
      <c r="N210" s="19" t="s">
        <v>2</v>
      </c>
      <c r="O210" s="19" t="s">
        <v>3</v>
      </c>
      <c r="P210" s="19" t="s">
        <v>4</v>
      </c>
      <c r="Q210" s="19" t="s">
        <v>5</v>
      </c>
      <c r="T210" s="14">
        <f t="shared" si="33"/>
        <v>0</v>
      </c>
      <c r="U210" s="23"/>
      <c r="AB210" s="14">
        <f t="shared" si="34"/>
        <v>0</v>
      </c>
    </row>
    <row r="211" spans="1:28" s="14" customFormat="1" ht="10.5" customHeight="1" x14ac:dyDescent="0.2">
      <c r="A211" s="152">
        <v>1</v>
      </c>
      <c r="B211" s="24">
        <v>1000</v>
      </c>
      <c r="C211" s="64"/>
      <c r="D211" s="16">
        <v>0.5</v>
      </c>
      <c r="E211" s="62"/>
      <c r="F211" s="64"/>
      <c r="G211" s="16">
        <v>0.5</v>
      </c>
      <c r="H211" s="62"/>
      <c r="I211" s="93">
        <f t="shared" si="32"/>
        <v>0</v>
      </c>
      <c r="J211" s="17" t="s">
        <v>2</v>
      </c>
      <c r="K211" s="18"/>
      <c r="L211" s="157" t="s">
        <v>144</v>
      </c>
      <c r="M211" s="14" t="str">
        <f t="shared" si="31"/>
        <v>NUEVO</v>
      </c>
      <c r="N211" s="19" t="s">
        <v>2</v>
      </c>
      <c r="O211" s="19" t="s">
        <v>3</v>
      </c>
      <c r="P211" s="19" t="s">
        <v>4</v>
      </c>
      <c r="Q211" s="19" t="s">
        <v>5</v>
      </c>
      <c r="T211" s="14">
        <f t="shared" si="33"/>
        <v>43.44</v>
      </c>
      <c r="U211" s="23"/>
      <c r="AB211" s="14">
        <f t="shared" si="34"/>
        <v>43.44</v>
      </c>
    </row>
    <row r="212" spans="1:28" s="14" customFormat="1" ht="10.5" customHeight="1" x14ac:dyDescent="0.2">
      <c r="A212" s="152">
        <v>1</v>
      </c>
      <c r="B212" s="24">
        <v>10000</v>
      </c>
      <c r="C212" s="64"/>
      <c r="D212" s="16">
        <v>0.25</v>
      </c>
      <c r="E212" s="62"/>
      <c r="F212" s="64"/>
      <c r="G212" s="16">
        <v>0.25</v>
      </c>
      <c r="H212" s="62"/>
      <c r="I212" s="93">
        <f t="shared" si="32"/>
        <v>0</v>
      </c>
      <c r="J212" s="17" t="s">
        <v>2</v>
      </c>
      <c r="K212" s="18"/>
      <c r="L212" s="157" t="s">
        <v>144</v>
      </c>
      <c r="M212" s="14" t="str">
        <f t="shared" si="31"/>
        <v>NUEVO</v>
      </c>
      <c r="N212" s="19" t="s">
        <v>2</v>
      </c>
      <c r="O212" s="19" t="s">
        <v>3</v>
      </c>
      <c r="P212" s="19" t="s">
        <v>4</v>
      </c>
      <c r="Q212" s="19" t="s">
        <v>5</v>
      </c>
      <c r="T212" s="14">
        <f t="shared" si="33"/>
        <v>21.72</v>
      </c>
      <c r="U212" s="23"/>
      <c r="AB212" s="14">
        <f t="shared" si="34"/>
        <v>21.72</v>
      </c>
    </row>
    <row r="213" spans="1:28" s="14" customFormat="1" ht="10.5" customHeight="1" x14ac:dyDescent="0.2">
      <c r="A213" s="152">
        <v>1</v>
      </c>
      <c r="B213" s="24">
        <v>1000000</v>
      </c>
      <c r="C213" s="64"/>
      <c r="D213" s="16">
        <v>0.1</v>
      </c>
      <c r="E213" s="62"/>
      <c r="F213" s="64"/>
      <c r="G213" s="16">
        <v>0.1</v>
      </c>
      <c r="H213" s="62"/>
      <c r="I213" s="93">
        <f t="shared" si="32"/>
        <v>0</v>
      </c>
      <c r="J213" s="17" t="s">
        <v>2</v>
      </c>
      <c r="K213" s="18"/>
      <c r="L213" s="157" t="s">
        <v>144</v>
      </c>
      <c r="M213" s="14" t="str">
        <f t="shared" si="31"/>
        <v>NUEVO</v>
      </c>
      <c r="N213" s="19" t="s">
        <v>2</v>
      </c>
      <c r="O213" s="19" t="s">
        <v>3</v>
      </c>
      <c r="P213" s="19" t="s">
        <v>4</v>
      </c>
      <c r="Q213" s="19" t="s">
        <v>5</v>
      </c>
      <c r="T213" s="14">
        <f t="shared" si="33"/>
        <v>8.6880000000000006</v>
      </c>
      <c r="U213" s="23"/>
      <c r="AB213" s="14">
        <f t="shared" si="34"/>
        <v>8.6880000000000006</v>
      </c>
    </row>
    <row r="214" spans="1:28" s="14" customFormat="1" ht="10.5" customHeight="1" x14ac:dyDescent="0.2">
      <c r="A214" s="152">
        <v>1</v>
      </c>
      <c r="B214" s="24" t="s">
        <v>233</v>
      </c>
      <c r="C214" s="64"/>
      <c r="D214" s="16">
        <v>0.05</v>
      </c>
      <c r="E214" s="62"/>
      <c r="F214" s="64"/>
      <c r="G214" s="16">
        <v>0.05</v>
      </c>
      <c r="H214" s="62"/>
      <c r="I214" s="93">
        <f t="shared" si="32"/>
        <v>0</v>
      </c>
      <c r="J214" s="17" t="s">
        <v>2</v>
      </c>
      <c r="K214" s="18"/>
      <c r="L214" s="157" t="s">
        <v>144</v>
      </c>
      <c r="M214" s="14" t="str">
        <f t="shared" si="31"/>
        <v>NUEVO</v>
      </c>
      <c r="N214" s="19" t="s">
        <v>2</v>
      </c>
      <c r="O214" s="19" t="s">
        <v>3</v>
      </c>
      <c r="P214" s="19" t="s">
        <v>4</v>
      </c>
      <c r="Q214" s="19" t="s">
        <v>5</v>
      </c>
      <c r="T214" s="14">
        <f t="shared" si="33"/>
        <v>4.3440000000000003</v>
      </c>
      <c r="U214" s="23"/>
      <c r="AB214" s="14">
        <f t="shared" si="34"/>
        <v>4.3440000000000003</v>
      </c>
    </row>
    <row r="215" spans="1:28" s="14" customFormat="1" ht="10.5" customHeight="1" x14ac:dyDescent="0.2">
      <c r="A215" s="152">
        <v>1</v>
      </c>
      <c r="B215" s="24" t="s">
        <v>262</v>
      </c>
      <c r="C215" s="64"/>
      <c r="D215" s="16">
        <v>5</v>
      </c>
      <c r="E215" s="62"/>
      <c r="F215" s="64"/>
      <c r="G215" s="16">
        <v>5</v>
      </c>
      <c r="H215" s="62"/>
      <c r="I215" s="93">
        <f t="shared" si="32"/>
        <v>0</v>
      </c>
      <c r="J215" s="17" t="s">
        <v>2</v>
      </c>
      <c r="K215" s="18"/>
      <c r="L215" s="157" t="s">
        <v>144</v>
      </c>
      <c r="M215" s="14" t="str">
        <f t="shared" si="31"/>
        <v>NUEVO</v>
      </c>
      <c r="N215" s="19" t="s">
        <v>2</v>
      </c>
      <c r="O215" s="19" t="s">
        <v>3</v>
      </c>
      <c r="P215" s="19" t="s">
        <v>4</v>
      </c>
      <c r="Q215" s="19" t="s">
        <v>5</v>
      </c>
      <c r="T215" s="14">
        <f t="shared" si="33"/>
        <v>434.4</v>
      </c>
      <c r="U215" s="23"/>
      <c r="AB215" s="14">
        <f t="shared" si="34"/>
        <v>434.4</v>
      </c>
    </row>
    <row r="216" spans="1:28" s="14" customFormat="1" ht="10.5" customHeight="1" x14ac:dyDescent="0.2">
      <c r="A216" s="152">
        <v>1</v>
      </c>
      <c r="B216" s="24" t="s">
        <v>263</v>
      </c>
      <c r="C216" s="64" t="s">
        <v>171</v>
      </c>
      <c r="D216" s="16"/>
      <c r="E216" s="62"/>
      <c r="F216" s="64" t="s">
        <v>171</v>
      </c>
      <c r="G216" s="16"/>
      <c r="H216" s="62"/>
      <c r="I216" s="93">
        <f t="shared" si="32"/>
        <v>0</v>
      </c>
      <c r="J216" s="17" t="s">
        <v>2</v>
      </c>
      <c r="K216" s="18"/>
      <c r="L216" s="157" t="s">
        <v>144</v>
      </c>
      <c r="M216" s="14" t="str">
        <f t="shared" si="31"/>
        <v>IGUAL</v>
      </c>
      <c r="N216" s="19" t="s">
        <v>2</v>
      </c>
      <c r="O216" s="19" t="s">
        <v>3</v>
      </c>
      <c r="P216" s="19" t="s">
        <v>4</v>
      </c>
      <c r="Q216" s="19" t="s">
        <v>5</v>
      </c>
      <c r="T216" s="14">
        <f t="shared" si="33"/>
        <v>0</v>
      </c>
      <c r="U216" s="23"/>
      <c r="AB216" s="14">
        <f t="shared" si="34"/>
        <v>0</v>
      </c>
    </row>
    <row r="217" spans="1:28" s="14" customFormat="1" ht="10.5" customHeight="1" x14ac:dyDescent="0.2">
      <c r="A217" s="152">
        <v>1</v>
      </c>
      <c r="B217" s="24" t="s">
        <v>264</v>
      </c>
      <c r="C217" s="64">
        <v>10</v>
      </c>
      <c r="D217" s="16"/>
      <c r="E217" s="62"/>
      <c r="F217" s="64">
        <v>10</v>
      </c>
      <c r="G217" s="16"/>
      <c r="H217" s="62"/>
      <c r="I217" s="93">
        <f t="shared" si="32"/>
        <v>0</v>
      </c>
      <c r="J217" s="17" t="s">
        <v>2</v>
      </c>
      <c r="K217" s="18"/>
      <c r="L217" s="157" t="s">
        <v>144</v>
      </c>
      <c r="M217" s="14" t="str">
        <f t="shared" si="31"/>
        <v>IGUAL</v>
      </c>
      <c r="N217" s="19" t="s">
        <v>2</v>
      </c>
      <c r="O217" s="19" t="s">
        <v>3</v>
      </c>
      <c r="P217" s="19" t="s">
        <v>4</v>
      </c>
      <c r="Q217" s="19" t="s">
        <v>5</v>
      </c>
      <c r="T217" s="14">
        <f t="shared" si="33"/>
        <v>0</v>
      </c>
      <c r="U217" s="23"/>
      <c r="AB217" s="14">
        <f t="shared" si="34"/>
        <v>0</v>
      </c>
    </row>
    <row r="218" spans="1:28" s="14" customFormat="1" ht="10.5" customHeight="1" x14ac:dyDescent="0.2">
      <c r="A218" s="152">
        <v>1</v>
      </c>
      <c r="B218" s="24"/>
      <c r="C218" s="64"/>
      <c r="D218" s="16"/>
      <c r="E218" s="62"/>
      <c r="F218" s="64"/>
      <c r="G218" s="16"/>
      <c r="H218" s="62"/>
      <c r="I218" s="93">
        <f t="shared" si="32"/>
        <v>0</v>
      </c>
      <c r="J218" s="17" t="s">
        <v>2</v>
      </c>
      <c r="K218" s="18"/>
      <c r="L218" s="157" t="s">
        <v>144</v>
      </c>
      <c r="M218" s="14" t="str">
        <f t="shared" si="31"/>
        <v>NUEVO</v>
      </c>
      <c r="N218" s="19" t="s">
        <v>2</v>
      </c>
      <c r="O218" s="19" t="s">
        <v>3</v>
      </c>
      <c r="P218" s="19" t="s">
        <v>4</v>
      </c>
      <c r="Q218" s="19" t="s">
        <v>5</v>
      </c>
      <c r="T218" s="14">
        <f t="shared" si="33"/>
        <v>0</v>
      </c>
      <c r="U218" s="23"/>
      <c r="AB218" s="14">
        <f t="shared" si="34"/>
        <v>0</v>
      </c>
    </row>
    <row r="219" spans="1:28" s="14" customFormat="1" ht="10.5" customHeight="1" x14ac:dyDescent="0.2">
      <c r="A219" s="152">
        <v>1</v>
      </c>
      <c r="B219" s="24" t="s">
        <v>265</v>
      </c>
      <c r="C219" s="64" t="s">
        <v>171</v>
      </c>
      <c r="D219" s="16"/>
      <c r="E219" s="62"/>
      <c r="F219" s="64" t="s">
        <v>171</v>
      </c>
      <c r="G219" s="16"/>
      <c r="H219" s="62"/>
      <c r="I219" s="93">
        <f t="shared" si="32"/>
        <v>0</v>
      </c>
      <c r="J219" s="17" t="s">
        <v>2</v>
      </c>
      <c r="K219" s="18"/>
      <c r="L219" s="157" t="s">
        <v>144</v>
      </c>
      <c r="M219" s="14" t="str">
        <f t="shared" si="31"/>
        <v>IGUAL</v>
      </c>
      <c r="N219" s="19" t="s">
        <v>2</v>
      </c>
      <c r="O219" s="19" t="s">
        <v>3</v>
      </c>
      <c r="P219" s="19" t="s">
        <v>4</v>
      </c>
      <c r="Q219" s="19" t="s">
        <v>5</v>
      </c>
      <c r="T219" s="14">
        <f t="shared" si="33"/>
        <v>0</v>
      </c>
      <c r="U219" s="23"/>
      <c r="AB219" s="14">
        <f t="shared" si="34"/>
        <v>0</v>
      </c>
    </row>
    <row r="220" spans="1:28" s="14" customFormat="1" ht="10.5" customHeight="1" x14ac:dyDescent="0.2">
      <c r="A220" s="152">
        <v>1</v>
      </c>
      <c r="B220" s="24" t="s">
        <v>266</v>
      </c>
      <c r="C220" s="64"/>
      <c r="D220" s="16"/>
      <c r="E220" s="62"/>
      <c r="F220" s="64"/>
      <c r="G220" s="16"/>
      <c r="H220" s="62"/>
      <c r="I220" s="93">
        <f t="shared" si="32"/>
        <v>0</v>
      </c>
      <c r="J220" s="17" t="s">
        <v>2</v>
      </c>
      <c r="K220" s="18"/>
      <c r="L220" s="157" t="s">
        <v>144</v>
      </c>
      <c r="M220" s="14" t="str">
        <f t="shared" si="31"/>
        <v>NUEVO</v>
      </c>
      <c r="N220" s="19" t="s">
        <v>2</v>
      </c>
      <c r="O220" s="19" t="s">
        <v>3</v>
      </c>
      <c r="P220" s="19" t="s">
        <v>4</v>
      </c>
      <c r="Q220" s="19" t="s">
        <v>5</v>
      </c>
      <c r="T220" s="14">
        <f t="shared" si="33"/>
        <v>0</v>
      </c>
      <c r="U220" s="23"/>
      <c r="AB220" s="14">
        <f t="shared" si="34"/>
        <v>0</v>
      </c>
    </row>
    <row r="221" spans="1:28" s="14" customFormat="1" ht="10.5" customHeight="1" x14ac:dyDescent="0.2">
      <c r="A221" s="152">
        <v>1</v>
      </c>
      <c r="B221" s="24" t="s">
        <v>267</v>
      </c>
      <c r="C221" s="64"/>
      <c r="D221" s="16"/>
      <c r="E221" s="62"/>
      <c r="F221" s="64"/>
      <c r="G221" s="16"/>
      <c r="H221" s="62"/>
      <c r="I221" s="93">
        <f t="shared" si="32"/>
        <v>0</v>
      </c>
      <c r="J221" s="17" t="s">
        <v>2</v>
      </c>
      <c r="K221" s="18"/>
      <c r="L221" s="157" t="s">
        <v>144</v>
      </c>
      <c r="M221" s="14" t="str">
        <f t="shared" si="31"/>
        <v>NUEVO</v>
      </c>
      <c r="N221" s="19" t="s">
        <v>2</v>
      </c>
      <c r="O221" s="19" t="s">
        <v>3</v>
      </c>
      <c r="P221" s="19" t="s">
        <v>4</v>
      </c>
      <c r="Q221" s="19" t="s">
        <v>5</v>
      </c>
      <c r="T221" s="14">
        <f t="shared" si="33"/>
        <v>0</v>
      </c>
      <c r="U221" s="23"/>
      <c r="AB221" s="14">
        <f t="shared" si="34"/>
        <v>0</v>
      </c>
    </row>
    <row r="222" spans="1:28" s="14" customFormat="1" ht="10.5" customHeight="1" x14ac:dyDescent="0.2">
      <c r="A222" s="152">
        <v>1</v>
      </c>
      <c r="B222" s="24" t="s">
        <v>268</v>
      </c>
      <c r="C222" s="64"/>
      <c r="D222" s="16">
        <v>0.8</v>
      </c>
      <c r="E222" s="62"/>
      <c r="F222" s="64"/>
      <c r="G222" s="16">
        <v>0.8</v>
      </c>
      <c r="H222" s="62"/>
      <c r="I222" s="93">
        <f t="shared" si="32"/>
        <v>0</v>
      </c>
      <c r="J222" s="17" t="s">
        <v>2</v>
      </c>
      <c r="K222" s="18"/>
      <c r="L222" s="157" t="s">
        <v>144</v>
      </c>
      <c r="M222" s="14" t="str">
        <f t="shared" si="31"/>
        <v>NUEVO</v>
      </c>
      <c r="N222" s="19" t="s">
        <v>2</v>
      </c>
      <c r="O222" s="19" t="s">
        <v>3</v>
      </c>
      <c r="P222" s="19" t="s">
        <v>4</v>
      </c>
      <c r="Q222" s="19" t="s">
        <v>5</v>
      </c>
      <c r="T222" s="14">
        <f t="shared" si="33"/>
        <v>69.504000000000005</v>
      </c>
      <c r="U222" s="23"/>
      <c r="AB222" s="14">
        <f t="shared" si="34"/>
        <v>69.504000000000005</v>
      </c>
    </row>
    <row r="223" spans="1:28" s="14" customFormat="1" ht="10.5" customHeight="1" x14ac:dyDescent="0.2">
      <c r="A223" s="152">
        <v>1</v>
      </c>
      <c r="B223" s="24" t="s">
        <v>269</v>
      </c>
      <c r="C223" s="64"/>
      <c r="D223" s="16">
        <v>1</v>
      </c>
      <c r="E223" s="62"/>
      <c r="F223" s="64"/>
      <c r="G223" s="16">
        <v>1</v>
      </c>
      <c r="H223" s="62"/>
      <c r="I223" s="93">
        <f t="shared" si="32"/>
        <v>0</v>
      </c>
      <c r="J223" s="17" t="s">
        <v>2</v>
      </c>
      <c r="K223" s="18"/>
      <c r="L223" s="157" t="s">
        <v>144</v>
      </c>
      <c r="M223" s="14" t="str">
        <f t="shared" si="31"/>
        <v>NUEVO</v>
      </c>
      <c r="N223" s="19" t="s">
        <v>2</v>
      </c>
      <c r="O223" s="19" t="s">
        <v>3</v>
      </c>
      <c r="P223" s="19" t="s">
        <v>4</v>
      </c>
      <c r="Q223" s="19" t="s">
        <v>5</v>
      </c>
      <c r="T223" s="14">
        <f t="shared" si="33"/>
        <v>86.88</v>
      </c>
      <c r="U223" s="23"/>
      <c r="AB223" s="14">
        <f t="shared" si="34"/>
        <v>86.88</v>
      </c>
    </row>
    <row r="224" spans="1:28" s="14" customFormat="1" ht="10.5" customHeight="1" x14ac:dyDescent="0.2">
      <c r="A224" s="152">
        <v>1</v>
      </c>
      <c r="B224" s="24" t="s">
        <v>270</v>
      </c>
      <c r="C224" s="64"/>
      <c r="D224" s="16">
        <v>0.8</v>
      </c>
      <c r="E224" s="62"/>
      <c r="F224" s="64"/>
      <c r="G224" s="16">
        <v>0.8</v>
      </c>
      <c r="H224" s="62"/>
      <c r="I224" s="93">
        <f t="shared" si="32"/>
        <v>0</v>
      </c>
      <c r="J224" s="17" t="s">
        <v>2</v>
      </c>
      <c r="K224" s="18"/>
      <c r="L224" s="157" t="s">
        <v>144</v>
      </c>
      <c r="M224" s="14" t="str">
        <f t="shared" si="31"/>
        <v>NUEVO</v>
      </c>
      <c r="N224" s="19" t="s">
        <v>2</v>
      </c>
      <c r="O224" s="19" t="s">
        <v>3</v>
      </c>
      <c r="P224" s="19" t="s">
        <v>4</v>
      </c>
      <c r="Q224" s="19" t="s">
        <v>5</v>
      </c>
      <c r="T224" s="14">
        <f t="shared" si="33"/>
        <v>69.504000000000005</v>
      </c>
      <c r="U224" s="23"/>
      <c r="AB224" s="14">
        <f t="shared" si="34"/>
        <v>69.504000000000005</v>
      </c>
    </row>
    <row r="225" spans="1:28" s="14" customFormat="1" ht="10.5" customHeight="1" x14ac:dyDescent="0.2">
      <c r="A225" s="152">
        <v>1</v>
      </c>
      <c r="B225" s="24" t="s">
        <v>271</v>
      </c>
      <c r="C225" s="64"/>
      <c r="D225" s="16"/>
      <c r="E225" s="62"/>
      <c r="F225" s="64"/>
      <c r="G225" s="16"/>
      <c r="H225" s="62"/>
      <c r="I225" s="93">
        <f t="shared" si="32"/>
        <v>0</v>
      </c>
      <c r="J225" s="17" t="s">
        <v>2</v>
      </c>
      <c r="K225" s="18"/>
      <c r="L225" s="157" t="s">
        <v>144</v>
      </c>
      <c r="M225" s="14" t="str">
        <f t="shared" si="31"/>
        <v>NUEVO</v>
      </c>
      <c r="N225" s="19" t="s">
        <v>2</v>
      </c>
      <c r="O225" s="19" t="s">
        <v>3</v>
      </c>
      <c r="P225" s="19" t="s">
        <v>4</v>
      </c>
      <c r="Q225" s="19" t="s">
        <v>5</v>
      </c>
      <c r="T225" s="14">
        <f t="shared" si="33"/>
        <v>0</v>
      </c>
      <c r="U225" s="23"/>
      <c r="AB225" s="14">
        <f t="shared" si="34"/>
        <v>0</v>
      </c>
    </row>
    <row r="226" spans="1:28" s="14" customFormat="1" ht="10.5" customHeight="1" x14ac:dyDescent="0.2">
      <c r="A226" s="152">
        <v>1</v>
      </c>
      <c r="B226" s="24" t="s">
        <v>272</v>
      </c>
      <c r="C226" s="64"/>
      <c r="D226" s="16">
        <v>0.8</v>
      </c>
      <c r="E226" s="62"/>
      <c r="F226" s="64"/>
      <c r="G226" s="16">
        <v>0.8</v>
      </c>
      <c r="H226" s="62"/>
      <c r="I226" s="93">
        <f t="shared" si="32"/>
        <v>0</v>
      </c>
      <c r="J226" s="17" t="s">
        <v>2</v>
      </c>
      <c r="K226" s="18"/>
      <c r="L226" s="157" t="s">
        <v>144</v>
      </c>
      <c r="M226" s="14" t="str">
        <f t="shared" si="31"/>
        <v>NUEVO</v>
      </c>
      <c r="N226" s="19" t="s">
        <v>2</v>
      </c>
      <c r="O226" s="19" t="s">
        <v>3</v>
      </c>
      <c r="P226" s="19" t="s">
        <v>4</v>
      </c>
      <c r="Q226" s="19" t="s">
        <v>5</v>
      </c>
      <c r="T226" s="14">
        <f t="shared" si="33"/>
        <v>69.504000000000005</v>
      </c>
      <c r="U226" s="23"/>
      <c r="AB226" s="14">
        <f t="shared" si="34"/>
        <v>69.504000000000005</v>
      </c>
    </row>
    <row r="227" spans="1:28" s="14" customFormat="1" ht="10.5" customHeight="1" x14ac:dyDescent="0.2">
      <c r="A227" s="152">
        <v>1</v>
      </c>
      <c r="B227" s="24" t="s">
        <v>273</v>
      </c>
      <c r="C227" s="64"/>
      <c r="D227" s="16">
        <v>1.6</v>
      </c>
      <c r="E227" s="62"/>
      <c r="F227" s="64"/>
      <c r="G227" s="16">
        <v>1.6</v>
      </c>
      <c r="H227" s="62"/>
      <c r="I227" s="93">
        <f t="shared" si="32"/>
        <v>0</v>
      </c>
      <c r="J227" s="17" t="s">
        <v>2</v>
      </c>
      <c r="K227" s="18"/>
      <c r="L227" s="157" t="s">
        <v>144</v>
      </c>
      <c r="M227" s="14" t="str">
        <f t="shared" si="31"/>
        <v>NUEVO</v>
      </c>
      <c r="N227" s="19" t="s">
        <v>2</v>
      </c>
      <c r="O227" s="19" t="s">
        <v>3</v>
      </c>
      <c r="P227" s="19" t="s">
        <v>4</v>
      </c>
      <c r="Q227" s="19" t="s">
        <v>5</v>
      </c>
      <c r="T227" s="14">
        <f t="shared" si="33"/>
        <v>139.00800000000001</v>
      </c>
      <c r="U227" s="23"/>
      <c r="AB227" s="14">
        <f t="shared" si="34"/>
        <v>139.00800000000001</v>
      </c>
    </row>
    <row r="228" spans="1:28" s="14" customFormat="1" ht="10.5" customHeight="1" x14ac:dyDescent="0.2">
      <c r="A228" s="152">
        <v>1</v>
      </c>
      <c r="B228" s="24" t="s">
        <v>274</v>
      </c>
      <c r="C228" s="64"/>
      <c r="D228" s="16">
        <v>1.6</v>
      </c>
      <c r="E228" s="62"/>
      <c r="F228" s="64"/>
      <c r="G228" s="16">
        <v>1.6</v>
      </c>
      <c r="H228" s="62"/>
      <c r="I228" s="93">
        <f t="shared" si="32"/>
        <v>0</v>
      </c>
      <c r="J228" s="17" t="s">
        <v>2</v>
      </c>
      <c r="K228" s="18"/>
      <c r="L228" s="157" t="s">
        <v>144</v>
      </c>
      <c r="M228" s="14" t="str">
        <f t="shared" si="31"/>
        <v>NUEVO</v>
      </c>
      <c r="N228" s="19" t="s">
        <v>2</v>
      </c>
      <c r="O228" s="19" t="s">
        <v>3</v>
      </c>
      <c r="P228" s="19" t="s">
        <v>4</v>
      </c>
      <c r="Q228" s="19" t="s">
        <v>5</v>
      </c>
      <c r="T228" s="14">
        <f t="shared" si="33"/>
        <v>139.00800000000001</v>
      </c>
      <c r="U228" s="23"/>
      <c r="AB228" s="14">
        <f t="shared" si="34"/>
        <v>139.00800000000001</v>
      </c>
    </row>
    <row r="229" spans="1:28" s="14" customFormat="1" ht="10.5" customHeight="1" x14ac:dyDescent="0.2">
      <c r="A229" s="152">
        <v>1</v>
      </c>
      <c r="B229" s="24" t="s">
        <v>275</v>
      </c>
      <c r="C229" s="64"/>
      <c r="D229" s="16">
        <v>3</v>
      </c>
      <c r="E229" s="62"/>
      <c r="F229" s="64"/>
      <c r="G229" s="16">
        <v>3</v>
      </c>
      <c r="H229" s="62"/>
      <c r="I229" s="93">
        <f t="shared" si="32"/>
        <v>0</v>
      </c>
      <c r="J229" s="17" t="s">
        <v>2</v>
      </c>
      <c r="K229" s="18"/>
      <c r="L229" s="157" t="s">
        <v>144</v>
      </c>
      <c r="M229" s="14" t="str">
        <f t="shared" si="31"/>
        <v>NUEVO</v>
      </c>
      <c r="N229" s="19" t="s">
        <v>2</v>
      </c>
      <c r="O229" s="19" t="s">
        <v>3</v>
      </c>
      <c r="P229" s="19" t="s">
        <v>4</v>
      </c>
      <c r="Q229" s="19" t="s">
        <v>5</v>
      </c>
      <c r="T229" s="14">
        <f t="shared" si="33"/>
        <v>260.64</v>
      </c>
      <c r="U229" s="23"/>
      <c r="AB229" s="14">
        <f t="shared" si="34"/>
        <v>260.64</v>
      </c>
    </row>
    <row r="230" spans="1:28" s="14" customFormat="1" ht="10.5" customHeight="1" x14ac:dyDescent="0.2">
      <c r="A230" s="152">
        <v>1</v>
      </c>
      <c r="B230" s="24" t="s">
        <v>276</v>
      </c>
      <c r="C230" s="64"/>
      <c r="D230" s="16">
        <v>1</v>
      </c>
      <c r="E230" s="62"/>
      <c r="F230" s="64"/>
      <c r="G230" s="16">
        <v>1</v>
      </c>
      <c r="H230" s="62"/>
      <c r="I230" s="93">
        <f t="shared" si="32"/>
        <v>0</v>
      </c>
      <c r="J230" s="17" t="s">
        <v>2</v>
      </c>
      <c r="K230" s="18"/>
      <c r="L230" s="157" t="s">
        <v>144</v>
      </c>
      <c r="M230" s="14" t="str">
        <f t="shared" si="31"/>
        <v>NUEVO</v>
      </c>
      <c r="N230" s="19" t="s">
        <v>2</v>
      </c>
      <c r="O230" s="19" t="s">
        <v>3</v>
      </c>
      <c r="P230" s="19" t="s">
        <v>4</v>
      </c>
      <c r="Q230" s="19" t="s">
        <v>5</v>
      </c>
      <c r="T230" s="14">
        <f t="shared" si="33"/>
        <v>86.88</v>
      </c>
      <c r="U230" s="23"/>
      <c r="AB230" s="14">
        <f t="shared" si="34"/>
        <v>86.88</v>
      </c>
    </row>
    <row r="231" spans="1:28" s="14" customFormat="1" ht="10.5" customHeight="1" x14ac:dyDescent="0.2">
      <c r="A231" s="152">
        <v>1</v>
      </c>
      <c r="B231" s="24" t="s">
        <v>277</v>
      </c>
      <c r="C231" s="64" t="s">
        <v>278</v>
      </c>
      <c r="D231" s="16"/>
      <c r="E231" s="62"/>
      <c r="F231" s="64" t="s">
        <v>278</v>
      </c>
      <c r="G231" s="16"/>
      <c r="H231" s="62"/>
      <c r="I231" s="93">
        <f t="shared" si="32"/>
        <v>0</v>
      </c>
      <c r="J231" s="17" t="s">
        <v>2</v>
      </c>
      <c r="K231" s="18"/>
      <c r="L231" s="157" t="s">
        <v>144</v>
      </c>
      <c r="M231" s="14" t="str">
        <f t="shared" si="31"/>
        <v>IGUAL</v>
      </c>
      <c r="N231" s="19" t="s">
        <v>2</v>
      </c>
      <c r="O231" s="19" t="s">
        <v>3</v>
      </c>
      <c r="P231" s="19" t="s">
        <v>4</v>
      </c>
      <c r="Q231" s="19" t="s">
        <v>5</v>
      </c>
      <c r="T231" s="14">
        <f t="shared" si="33"/>
        <v>0</v>
      </c>
      <c r="U231" s="23"/>
      <c r="AB231" s="14">
        <f t="shared" si="34"/>
        <v>0</v>
      </c>
    </row>
    <row r="232" spans="1:28" s="14" customFormat="1" ht="10.5" customHeight="1" x14ac:dyDescent="0.2">
      <c r="A232" s="152">
        <v>1</v>
      </c>
      <c r="B232" s="24" t="s">
        <v>279</v>
      </c>
      <c r="C232" s="64" t="s">
        <v>278</v>
      </c>
      <c r="D232" s="16"/>
      <c r="E232" s="62"/>
      <c r="F232" s="64" t="s">
        <v>278</v>
      </c>
      <c r="G232" s="16"/>
      <c r="H232" s="62"/>
      <c r="I232" s="93">
        <f t="shared" si="32"/>
        <v>0</v>
      </c>
      <c r="J232" s="17" t="s">
        <v>2</v>
      </c>
      <c r="K232" s="18"/>
      <c r="L232" s="157" t="s">
        <v>144</v>
      </c>
      <c r="M232" s="14" t="str">
        <f t="shared" si="31"/>
        <v>IGUAL</v>
      </c>
      <c r="N232" s="19" t="s">
        <v>2</v>
      </c>
      <c r="O232" s="19" t="s">
        <v>3</v>
      </c>
      <c r="P232" s="19" t="s">
        <v>4</v>
      </c>
      <c r="Q232" s="19" t="s">
        <v>5</v>
      </c>
      <c r="T232" s="14">
        <f t="shared" si="33"/>
        <v>0</v>
      </c>
      <c r="U232" s="23"/>
      <c r="AB232" s="14">
        <f t="shared" si="34"/>
        <v>0</v>
      </c>
    </row>
    <row r="233" spans="1:28" s="14" customFormat="1" ht="10.5" customHeight="1" x14ac:dyDescent="0.2">
      <c r="A233" s="152">
        <v>1</v>
      </c>
      <c r="B233" s="24" t="s">
        <v>13</v>
      </c>
      <c r="C233" s="64"/>
      <c r="D233" s="16"/>
      <c r="E233" s="62"/>
      <c r="F233" s="64"/>
      <c r="G233" s="16"/>
      <c r="H233" s="62"/>
      <c r="I233" s="93" t="s">
        <v>171</v>
      </c>
      <c r="J233" s="17" t="s">
        <v>171</v>
      </c>
      <c r="K233" s="18"/>
      <c r="L233" s="157" t="s">
        <v>144</v>
      </c>
      <c r="M233" s="14" t="str">
        <f t="shared" si="31"/>
        <v>NUEVO</v>
      </c>
      <c r="N233" s="19" t="s">
        <v>2</v>
      </c>
      <c r="O233" s="19" t="s">
        <v>3</v>
      </c>
      <c r="P233" s="19" t="s">
        <v>4</v>
      </c>
      <c r="Q233" s="19" t="s">
        <v>5</v>
      </c>
      <c r="T233" s="14">
        <f t="shared" si="33"/>
        <v>0</v>
      </c>
      <c r="U233" s="23"/>
      <c r="AB233" s="14">
        <f t="shared" si="34"/>
        <v>0</v>
      </c>
    </row>
    <row r="234" spans="1:28" s="14" customFormat="1" ht="10.5" customHeight="1" x14ac:dyDescent="0.2">
      <c r="A234" s="152">
        <v>1</v>
      </c>
      <c r="B234" s="126" t="s">
        <v>92</v>
      </c>
      <c r="C234" s="120"/>
      <c r="D234" s="109"/>
      <c r="E234" s="110"/>
      <c r="F234" s="120"/>
      <c r="G234" s="109"/>
      <c r="H234" s="110"/>
      <c r="I234" s="111"/>
      <c r="J234" s="112"/>
      <c r="K234" s="119"/>
      <c r="L234" s="157"/>
      <c r="U234" s="23"/>
    </row>
    <row r="235" spans="1:28" customFormat="1" ht="10.5" customHeight="1" x14ac:dyDescent="0.25">
      <c r="A235" s="152">
        <v>1</v>
      </c>
      <c r="B235" s="24" t="s">
        <v>280</v>
      </c>
      <c r="C235" s="64"/>
      <c r="D235" s="11">
        <v>2.65</v>
      </c>
      <c r="E235" s="65"/>
      <c r="F235" s="64"/>
      <c r="G235" s="11">
        <v>2.65</v>
      </c>
      <c r="H235" s="65"/>
      <c r="I235" s="93">
        <f t="shared" ref="I235:I273" si="35">IF(D235=R235,0,(+G235-D235)/+D235)</f>
        <v>0</v>
      </c>
      <c r="J235" s="17" t="str">
        <f t="shared" ref="J235:J255" si="36">M235</f>
        <v>IGUAL</v>
      </c>
      <c r="K235" s="18"/>
      <c r="L235" s="157" t="s">
        <v>145</v>
      </c>
      <c r="M235" s="14" t="str">
        <f t="shared" ref="M235:M256" si="37">IF(D235=R235,Q235,IF(G235=D235,N235,IF(G235&gt;D235,O235,IF(G235&lt;D235,P235,Q235))))</f>
        <v>IGUAL</v>
      </c>
      <c r="N235" s="19" t="s">
        <v>2</v>
      </c>
      <c r="O235" s="19" t="s">
        <v>3</v>
      </c>
      <c r="P235" s="19" t="s">
        <v>4</v>
      </c>
      <c r="Q235" s="19" t="s">
        <v>5</v>
      </c>
      <c r="T235" s="14">
        <f t="shared" ref="T235:T256" si="38">+G235*61.38</f>
        <v>162.65700000000001</v>
      </c>
      <c r="U235" s="23"/>
    </row>
    <row r="236" spans="1:28" customFormat="1" ht="10.5" customHeight="1" x14ac:dyDescent="0.25">
      <c r="A236" s="152">
        <v>1</v>
      </c>
      <c r="B236" s="24"/>
      <c r="C236" s="64"/>
      <c r="D236" s="11"/>
      <c r="E236" s="65"/>
      <c r="F236" s="64"/>
      <c r="G236" s="11"/>
      <c r="H236" s="65"/>
      <c r="I236" s="93" t="s">
        <v>171</v>
      </c>
      <c r="J236" s="17" t="s">
        <v>171</v>
      </c>
      <c r="K236" s="18"/>
      <c r="L236" s="157" t="s">
        <v>145</v>
      </c>
      <c r="M236" s="14" t="str">
        <f t="shared" si="37"/>
        <v>NUEVO</v>
      </c>
      <c r="N236" s="19" t="s">
        <v>2</v>
      </c>
      <c r="O236" s="19" t="s">
        <v>3</v>
      </c>
      <c r="P236" s="19" t="s">
        <v>4</v>
      </c>
      <c r="Q236" s="19" t="s">
        <v>5</v>
      </c>
      <c r="T236" s="14">
        <f t="shared" si="38"/>
        <v>0</v>
      </c>
      <c r="U236" s="23"/>
    </row>
    <row r="237" spans="1:28" customFormat="1" ht="10.5" customHeight="1" x14ac:dyDescent="0.25">
      <c r="A237" s="152">
        <v>1</v>
      </c>
      <c r="B237" s="24" t="s">
        <v>281</v>
      </c>
      <c r="C237" s="64"/>
      <c r="D237" s="11">
        <v>2.65</v>
      </c>
      <c r="E237" s="65"/>
      <c r="F237" s="64"/>
      <c r="G237" s="11">
        <v>2.65</v>
      </c>
      <c r="H237" s="65"/>
      <c r="I237" s="93">
        <f t="shared" si="35"/>
        <v>0</v>
      </c>
      <c r="J237" s="17" t="str">
        <f t="shared" si="36"/>
        <v>IGUAL</v>
      </c>
      <c r="K237" s="18"/>
      <c r="L237" s="157" t="s">
        <v>145</v>
      </c>
      <c r="M237" s="14" t="str">
        <f t="shared" si="37"/>
        <v>IGUAL</v>
      </c>
      <c r="N237" s="19" t="s">
        <v>2</v>
      </c>
      <c r="O237" s="19" t="s">
        <v>3</v>
      </c>
      <c r="P237" s="19" t="s">
        <v>4</v>
      </c>
      <c r="Q237" s="19" t="s">
        <v>5</v>
      </c>
      <c r="T237" s="14">
        <f t="shared" si="38"/>
        <v>162.65700000000001</v>
      </c>
      <c r="U237" s="23"/>
    </row>
    <row r="238" spans="1:28" customFormat="1" ht="10.5" customHeight="1" x14ac:dyDescent="0.25">
      <c r="A238" s="152">
        <v>1</v>
      </c>
      <c r="B238" s="24"/>
      <c r="C238" s="64"/>
      <c r="D238" s="11"/>
      <c r="E238" s="65"/>
      <c r="F238" s="64"/>
      <c r="G238" s="11"/>
      <c r="H238" s="65"/>
      <c r="I238" s="93" t="s">
        <v>171</v>
      </c>
      <c r="J238" s="17" t="s">
        <v>171</v>
      </c>
      <c r="K238" s="18"/>
      <c r="L238" s="157" t="s">
        <v>145</v>
      </c>
      <c r="M238" s="14" t="str">
        <f t="shared" si="37"/>
        <v>NUEVO</v>
      </c>
      <c r="N238" s="19" t="s">
        <v>2</v>
      </c>
      <c r="O238" s="19" t="s">
        <v>3</v>
      </c>
      <c r="P238" s="19" t="s">
        <v>4</v>
      </c>
      <c r="Q238" s="19" t="s">
        <v>5</v>
      </c>
      <c r="T238" s="14">
        <f t="shared" si="38"/>
        <v>0</v>
      </c>
      <c r="U238" s="23"/>
    </row>
    <row r="239" spans="1:28" customFormat="1" ht="10.5" customHeight="1" x14ac:dyDescent="0.25">
      <c r="A239" s="152">
        <v>1</v>
      </c>
      <c r="B239" s="24" t="s">
        <v>282</v>
      </c>
      <c r="C239" s="64"/>
      <c r="D239" s="11">
        <v>3</v>
      </c>
      <c r="E239" s="65"/>
      <c r="F239" s="64"/>
      <c r="G239" s="11">
        <v>3</v>
      </c>
      <c r="H239" s="65"/>
      <c r="I239" s="93">
        <f t="shared" si="35"/>
        <v>0</v>
      </c>
      <c r="J239" s="17" t="str">
        <f t="shared" si="36"/>
        <v>IGUAL</v>
      </c>
      <c r="K239" s="18"/>
      <c r="L239" s="157" t="s">
        <v>145</v>
      </c>
      <c r="M239" s="14" t="str">
        <f t="shared" si="37"/>
        <v>IGUAL</v>
      </c>
      <c r="N239" s="19" t="s">
        <v>2</v>
      </c>
      <c r="O239" s="19" t="s">
        <v>3</v>
      </c>
      <c r="P239" s="19" t="s">
        <v>4</v>
      </c>
      <c r="Q239" s="19" t="s">
        <v>5</v>
      </c>
      <c r="T239" s="14">
        <f t="shared" si="38"/>
        <v>184.14000000000001</v>
      </c>
      <c r="U239" s="23"/>
    </row>
    <row r="240" spans="1:28" customFormat="1" ht="10.5" customHeight="1" x14ac:dyDescent="0.25">
      <c r="A240" s="152">
        <v>1</v>
      </c>
      <c r="B240" s="24" t="s">
        <v>283</v>
      </c>
      <c r="C240" s="64"/>
      <c r="D240" s="11"/>
      <c r="E240" s="65"/>
      <c r="F240" s="64"/>
      <c r="G240" s="11"/>
      <c r="H240" s="65"/>
      <c r="I240" s="93" t="s">
        <v>171</v>
      </c>
      <c r="J240" s="17" t="s">
        <v>171</v>
      </c>
      <c r="K240" s="18"/>
      <c r="L240" s="157" t="s">
        <v>145</v>
      </c>
      <c r="M240" s="14" t="str">
        <f t="shared" si="37"/>
        <v>NUEVO</v>
      </c>
      <c r="N240" s="19" t="s">
        <v>2</v>
      </c>
      <c r="O240" s="19" t="s">
        <v>3</v>
      </c>
      <c r="P240" s="19" t="s">
        <v>4</v>
      </c>
      <c r="Q240" s="19" t="s">
        <v>5</v>
      </c>
      <c r="T240" s="14">
        <f t="shared" si="38"/>
        <v>0</v>
      </c>
      <c r="U240" s="23"/>
    </row>
    <row r="241" spans="1:21" customFormat="1" ht="10.5" customHeight="1" x14ac:dyDescent="0.25">
      <c r="A241" s="152">
        <v>1</v>
      </c>
      <c r="B241" s="24"/>
      <c r="C241" s="64"/>
      <c r="D241" s="11"/>
      <c r="E241" s="65"/>
      <c r="F241" s="64"/>
      <c r="G241" s="11"/>
      <c r="H241" s="65"/>
      <c r="I241" s="93" t="s">
        <v>171</v>
      </c>
      <c r="J241" s="17" t="s">
        <v>171</v>
      </c>
      <c r="K241" s="18"/>
      <c r="L241" s="157" t="s">
        <v>145</v>
      </c>
      <c r="M241" s="14" t="str">
        <f t="shared" si="37"/>
        <v>NUEVO</v>
      </c>
      <c r="N241" s="19" t="s">
        <v>2</v>
      </c>
      <c r="O241" s="19" t="s">
        <v>3</v>
      </c>
      <c r="P241" s="19" t="s">
        <v>4</v>
      </c>
      <c r="Q241" s="19" t="s">
        <v>5</v>
      </c>
      <c r="T241" s="14">
        <f t="shared" si="38"/>
        <v>0</v>
      </c>
      <c r="U241" s="23"/>
    </row>
    <row r="242" spans="1:21" customFormat="1" ht="10.5" customHeight="1" x14ac:dyDescent="0.25">
      <c r="A242" s="152">
        <v>1</v>
      </c>
      <c r="B242" s="24" t="s">
        <v>284</v>
      </c>
      <c r="C242" s="64"/>
      <c r="D242" s="11">
        <v>3</v>
      </c>
      <c r="E242" s="65"/>
      <c r="F242" s="64"/>
      <c r="G242" s="11">
        <v>3</v>
      </c>
      <c r="H242" s="65"/>
      <c r="I242" s="93">
        <f t="shared" si="35"/>
        <v>0</v>
      </c>
      <c r="J242" s="17" t="str">
        <f t="shared" si="36"/>
        <v>IGUAL</v>
      </c>
      <c r="K242" s="18"/>
      <c r="L242" s="157" t="s">
        <v>145</v>
      </c>
      <c r="M242" s="14" t="str">
        <f t="shared" si="37"/>
        <v>IGUAL</v>
      </c>
      <c r="N242" s="19" t="s">
        <v>2</v>
      </c>
      <c r="O242" s="19" t="s">
        <v>3</v>
      </c>
      <c r="P242" s="19" t="s">
        <v>4</v>
      </c>
      <c r="Q242" s="19" t="s">
        <v>5</v>
      </c>
      <c r="T242" s="14">
        <f t="shared" si="38"/>
        <v>184.14000000000001</v>
      </c>
      <c r="U242" s="23"/>
    </row>
    <row r="243" spans="1:21" customFormat="1" ht="10.5" customHeight="1" x14ac:dyDescent="0.25">
      <c r="A243" s="152">
        <v>1</v>
      </c>
      <c r="B243" s="24"/>
      <c r="C243" s="64"/>
      <c r="D243" s="11"/>
      <c r="E243" s="65"/>
      <c r="F243" s="64"/>
      <c r="G243" s="11"/>
      <c r="H243" s="65"/>
      <c r="I243" s="93" t="s">
        <v>171</v>
      </c>
      <c r="J243" s="17" t="s">
        <v>171</v>
      </c>
      <c r="K243" s="18"/>
      <c r="L243" s="157" t="s">
        <v>145</v>
      </c>
      <c r="M243" s="14" t="str">
        <f t="shared" si="37"/>
        <v>NUEVO</v>
      </c>
      <c r="N243" s="19" t="s">
        <v>2</v>
      </c>
      <c r="O243" s="19" t="s">
        <v>3</v>
      </c>
      <c r="P243" s="19" t="s">
        <v>4</v>
      </c>
      <c r="Q243" s="19" t="s">
        <v>5</v>
      </c>
      <c r="T243" s="14">
        <f t="shared" si="38"/>
        <v>0</v>
      </c>
      <c r="U243" s="23"/>
    </row>
    <row r="244" spans="1:21" customFormat="1" ht="10.5" customHeight="1" x14ac:dyDescent="0.25">
      <c r="A244" s="152">
        <v>1</v>
      </c>
      <c r="B244" s="24" t="s">
        <v>285</v>
      </c>
      <c r="C244" s="64"/>
      <c r="D244" s="11">
        <v>0.5</v>
      </c>
      <c r="E244" s="65"/>
      <c r="F244" s="64"/>
      <c r="G244" s="11">
        <v>0.5</v>
      </c>
      <c r="H244" s="65"/>
      <c r="I244" s="93">
        <f t="shared" si="35"/>
        <v>0</v>
      </c>
      <c r="J244" s="17" t="str">
        <f t="shared" si="36"/>
        <v>IGUAL</v>
      </c>
      <c r="K244" s="18"/>
      <c r="L244" s="157" t="s">
        <v>145</v>
      </c>
      <c r="M244" s="14" t="str">
        <f t="shared" si="37"/>
        <v>IGUAL</v>
      </c>
      <c r="N244" s="19" t="s">
        <v>2</v>
      </c>
      <c r="O244" s="19" t="s">
        <v>3</v>
      </c>
      <c r="P244" s="19" t="s">
        <v>4</v>
      </c>
      <c r="Q244" s="19" t="s">
        <v>5</v>
      </c>
      <c r="T244" s="14">
        <f t="shared" si="38"/>
        <v>30.69</v>
      </c>
      <c r="U244" s="23"/>
    </row>
    <row r="245" spans="1:21" customFormat="1" ht="10.5" customHeight="1" x14ac:dyDescent="0.25">
      <c r="A245" s="152">
        <v>1</v>
      </c>
      <c r="B245" s="24"/>
      <c r="C245" s="64"/>
      <c r="D245" s="11"/>
      <c r="E245" s="65"/>
      <c r="F245" s="64"/>
      <c r="G245" s="11"/>
      <c r="H245" s="65"/>
      <c r="I245" s="93" t="s">
        <v>171</v>
      </c>
      <c r="J245" s="17" t="s">
        <v>171</v>
      </c>
      <c r="K245" s="18"/>
      <c r="L245" s="157" t="s">
        <v>145</v>
      </c>
      <c r="M245" s="14" t="str">
        <f t="shared" si="37"/>
        <v>NUEVO</v>
      </c>
      <c r="N245" s="19" t="s">
        <v>2</v>
      </c>
      <c r="O245" s="19" t="s">
        <v>3</v>
      </c>
      <c r="P245" s="19" t="s">
        <v>4</v>
      </c>
      <c r="Q245" s="19" t="s">
        <v>5</v>
      </c>
      <c r="T245" s="14">
        <f t="shared" si="38"/>
        <v>0</v>
      </c>
      <c r="U245" s="23"/>
    </row>
    <row r="246" spans="1:21" customFormat="1" ht="10.5" customHeight="1" x14ac:dyDescent="0.25">
      <c r="A246" s="152">
        <v>1</v>
      </c>
      <c r="B246" s="24" t="s">
        <v>286</v>
      </c>
      <c r="C246" s="64"/>
      <c r="D246" s="11">
        <v>3</v>
      </c>
      <c r="E246" s="65"/>
      <c r="F246" s="64"/>
      <c r="G246" s="11">
        <v>3</v>
      </c>
      <c r="H246" s="65"/>
      <c r="I246" s="93">
        <f t="shared" si="35"/>
        <v>0</v>
      </c>
      <c r="J246" s="17" t="str">
        <f t="shared" si="36"/>
        <v>IGUAL</v>
      </c>
      <c r="K246" s="18"/>
      <c r="L246" s="157" t="s">
        <v>145</v>
      </c>
      <c r="M246" s="14" t="str">
        <f t="shared" si="37"/>
        <v>IGUAL</v>
      </c>
      <c r="N246" s="19" t="s">
        <v>2</v>
      </c>
      <c r="O246" s="19" t="s">
        <v>3</v>
      </c>
      <c r="P246" s="19" t="s">
        <v>4</v>
      </c>
      <c r="Q246" s="19" t="s">
        <v>5</v>
      </c>
      <c r="T246" s="14">
        <f t="shared" si="38"/>
        <v>184.14000000000001</v>
      </c>
      <c r="U246" s="23"/>
    </row>
    <row r="247" spans="1:21" customFormat="1" ht="10.5" customHeight="1" x14ac:dyDescent="0.25">
      <c r="A247" s="152">
        <v>1</v>
      </c>
      <c r="B247" s="24" t="s">
        <v>287</v>
      </c>
      <c r="C247" s="64"/>
      <c r="D247" s="11"/>
      <c r="E247" s="65"/>
      <c r="F247" s="64"/>
      <c r="G247" s="11"/>
      <c r="H247" s="65"/>
      <c r="I247" s="93" t="s">
        <v>171</v>
      </c>
      <c r="J247" s="17" t="s">
        <v>171</v>
      </c>
      <c r="K247" s="18"/>
      <c r="L247" s="157" t="s">
        <v>145</v>
      </c>
      <c r="M247" s="14" t="str">
        <f t="shared" si="37"/>
        <v>NUEVO</v>
      </c>
      <c r="N247" s="19" t="s">
        <v>2</v>
      </c>
      <c r="O247" s="19" t="s">
        <v>3</v>
      </c>
      <c r="P247" s="19" t="s">
        <v>4</v>
      </c>
      <c r="Q247" s="19" t="s">
        <v>5</v>
      </c>
      <c r="T247" s="14">
        <f t="shared" si="38"/>
        <v>0</v>
      </c>
      <c r="U247" s="23"/>
    </row>
    <row r="248" spans="1:21" customFormat="1" ht="10.5" customHeight="1" x14ac:dyDescent="0.25">
      <c r="A248" s="152">
        <v>1</v>
      </c>
      <c r="B248" s="24"/>
      <c r="C248" s="64"/>
      <c r="D248" s="11"/>
      <c r="E248" s="65"/>
      <c r="F248" s="64"/>
      <c r="G248" s="11"/>
      <c r="H248" s="65"/>
      <c r="I248" s="93" t="s">
        <v>171</v>
      </c>
      <c r="J248" s="17" t="s">
        <v>171</v>
      </c>
      <c r="K248" s="18"/>
      <c r="L248" s="157" t="s">
        <v>145</v>
      </c>
      <c r="M248" s="14" t="str">
        <f t="shared" si="37"/>
        <v>NUEVO</v>
      </c>
      <c r="N248" s="19" t="s">
        <v>2</v>
      </c>
      <c r="O248" s="19" t="s">
        <v>3</v>
      </c>
      <c r="P248" s="19" t="s">
        <v>4</v>
      </c>
      <c r="Q248" s="19" t="s">
        <v>5</v>
      </c>
      <c r="T248" s="14">
        <f t="shared" si="38"/>
        <v>0</v>
      </c>
      <c r="U248" s="23"/>
    </row>
    <row r="249" spans="1:21" customFormat="1" ht="10.5" customHeight="1" x14ac:dyDescent="0.25">
      <c r="A249" s="152">
        <v>1</v>
      </c>
      <c r="B249" s="24" t="s">
        <v>288</v>
      </c>
      <c r="C249" s="64"/>
      <c r="D249" s="11">
        <v>1</v>
      </c>
      <c r="E249" s="65"/>
      <c r="F249" s="64"/>
      <c r="G249" s="11">
        <v>1</v>
      </c>
      <c r="H249" s="65"/>
      <c r="I249" s="93">
        <f t="shared" si="35"/>
        <v>0</v>
      </c>
      <c r="J249" s="17" t="str">
        <f t="shared" si="36"/>
        <v>IGUAL</v>
      </c>
      <c r="K249" s="18"/>
      <c r="L249" s="157" t="s">
        <v>145</v>
      </c>
      <c r="M249" s="14" t="str">
        <f t="shared" si="37"/>
        <v>IGUAL</v>
      </c>
      <c r="N249" s="19" t="s">
        <v>2</v>
      </c>
      <c r="O249" s="19" t="s">
        <v>3</v>
      </c>
      <c r="P249" s="19" t="s">
        <v>4</v>
      </c>
      <c r="Q249" s="19" t="s">
        <v>5</v>
      </c>
      <c r="T249" s="14">
        <f t="shared" si="38"/>
        <v>61.38</v>
      </c>
      <c r="U249" s="23"/>
    </row>
    <row r="250" spans="1:21" customFormat="1" ht="10.5" customHeight="1" x14ac:dyDescent="0.25">
      <c r="A250" s="152">
        <v>1</v>
      </c>
      <c r="B250" s="24"/>
      <c r="C250" s="64"/>
      <c r="D250" s="11"/>
      <c r="E250" s="65"/>
      <c r="F250" s="64"/>
      <c r="G250" s="11"/>
      <c r="H250" s="65"/>
      <c r="I250" s="93" t="s">
        <v>171</v>
      </c>
      <c r="J250" s="17" t="s">
        <v>171</v>
      </c>
      <c r="K250" s="18"/>
      <c r="L250" s="157" t="s">
        <v>145</v>
      </c>
      <c r="M250" s="14" t="str">
        <f t="shared" si="37"/>
        <v>NUEVO</v>
      </c>
      <c r="N250" s="19" t="s">
        <v>2</v>
      </c>
      <c r="O250" s="19" t="s">
        <v>3</v>
      </c>
      <c r="P250" s="19" t="s">
        <v>4</v>
      </c>
      <c r="Q250" s="19" t="s">
        <v>5</v>
      </c>
      <c r="T250" s="14">
        <f t="shared" si="38"/>
        <v>0</v>
      </c>
      <c r="U250" s="23"/>
    </row>
    <row r="251" spans="1:21" customFormat="1" ht="10.5" customHeight="1" x14ac:dyDescent="0.25">
      <c r="A251" s="152">
        <v>1</v>
      </c>
      <c r="B251" s="24" t="s">
        <v>289</v>
      </c>
      <c r="C251" s="64"/>
      <c r="D251" s="11">
        <v>2</v>
      </c>
      <c r="E251" s="65"/>
      <c r="F251" s="64"/>
      <c r="G251" s="11">
        <v>2</v>
      </c>
      <c r="H251" s="65"/>
      <c r="I251" s="93">
        <f t="shared" si="35"/>
        <v>0</v>
      </c>
      <c r="J251" s="17" t="str">
        <f t="shared" si="36"/>
        <v>IGUAL</v>
      </c>
      <c r="K251" s="18"/>
      <c r="L251" s="157" t="s">
        <v>145</v>
      </c>
      <c r="M251" s="14" t="str">
        <f t="shared" si="37"/>
        <v>IGUAL</v>
      </c>
      <c r="N251" s="19" t="s">
        <v>2</v>
      </c>
      <c r="O251" s="19" t="s">
        <v>3</v>
      </c>
      <c r="P251" s="19" t="s">
        <v>4</v>
      </c>
      <c r="Q251" s="19" t="s">
        <v>5</v>
      </c>
      <c r="T251" s="14">
        <f t="shared" si="38"/>
        <v>122.76</v>
      </c>
      <c r="U251" s="23"/>
    </row>
    <row r="252" spans="1:21" customFormat="1" ht="10.5" customHeight="1" x14ac:dyDescent="0.25">
      <c r="A252" s="152">
        <v>1</v>
      </c>
      <c r="B252" s="24"/>
      <c r="C252" s="64"/>
      <c r="D252" s="11"/>
      <c r="E252" s="65"/>
      <c r="F252" s="64"/>
      <c r="G252" s="11"/>
      <c r="H252" s="65"/>
      <c r="I252" s="93" t="s">
        <v>171</v>
      </c>
      <c r="J252" s="17" t="s">
        <v>171</v>
      </c>
      <c r="K252" s="18"/>
      <c r="L252" s="157" t="s">
        <v>145</v>
      </c>
      <c r="M252" s="14" t="str">
        <f t="shared" si="37"/>
        <v>NUEVO</v>
      </c>
      <c r="N252" s="19" t="s">
        <v>2</v>
      </c>
      <c r="O252" s="19" t="s">
        <v>3</v>
      </c>
      <c r="P252" s="19" t="s">
        <v>4</v>
      </c>
      <c r="Q252" s="19" t="s">
        <v>5</v>
      </c>
      <c r="T252" s="14">
        <f t="shared" si="38"/>
        <v>0</v>
      </c>
      <c r="U252" s="23"/>
    </row>
    <row r="253" spans="1:21" customFormat="1" ht="10.5" customHeight="1" x14ac:dyDescent="0.25">
      <c r="A253" s="152">
        <v>1</v>
      </c>
      <c r="B253" s="24" t="s">
        <v>290</v>
      </c>
      <c r="C253" s="64"/>
      <c r="D253" s="11">
        <v>3</v>
      </c>
      <c r="E253" s="65"/>
      <c r="F253" s="64"/>
      <c r="G253" s="11">
        <v>3</v>
      </c>
      <c r="H253" s="65"/>
      <c r="I253" s="93">
        <f t="shared" si="35"/>
        <v>0</v>
      </c>
      <c r="J253" s="17" t="str">
        <f t="shared" si="36"/>
        <v>IGUAL</v>
      </c>
      <c r="K253" s="18"/>
      <c r="L253" s="157" t="s">
        <v>145</v>
      </c>
      <c r="M253" s="14" t="str">
        <f t="shared" si="37"/>
        <v>IGUAL</v>
      </c>
      <c r="N253" s="19" t="s">
        <v>2</v>
      </c>
      <c r="O253" s="19" t="s">
        <v>3</v>
      </c>
      <c r="P253" s="19" t="s">
        <v>4</v>
      </c>
      <c r="Q253" s="19" t="s">
        <v>5</v>
      </c>
      <c r="T253" s="14">
        <f t="shared" si="38"/>
        <v>184.14000000000001</v>
      </c>
      <c r="U253" s="23"/>
    </row>
    <row r="254" spans="1:21" customFormat="1" ht="10.5" customHeight="1" x14ac:dyDescent="0.25">
      <c r="A254" s="152">
        <v>1</v>
      </c>
      <c r="B254" s="24"/>
      <c r="C254" s="64"/>
      <c r="D254" s="11"/>
      <c r="E254" s="65"/>
      <c r="F254" s="64"/>
      <c r="G254" s="11"/>
      <c r="H254" s="65"/>
      <c r="I254" s="93" t="s">
        <v>171</v>
      </c>
      <c r="J254" s="17" t="s">
        <v>171</v>
      </c>
      <c r="K254" s="18"/>
      <c r="L254" s="157" t="s">
        <v>145</v>
      </c>
      <c r="M254" s="14" t="str">
        <f t="shared" si="37"/>
        <v>NUEVO</v>
      </c>
      <c r="N254" s="19" t="s">
        <v>2</v>
      </c>
      <c r="O254" s="19" t="s">
        <v>3</v>
      </c>
      <c r="P254" s="19" t="s">
        <v>4</v>
      </c>
      <c r="Q254" s="19" t="s">
        <v>5</v>
      </c>
      <c r="T254" s="14">
        <f t="shared" si="38"/>
        <v>0</v>
      </c>
      <c r="U254" s="23"/>
    </row>
    <row r="255" spans="1:21" customFormat="1" ht="10.5" customHeight="1" x14ac:dyDescent="0.25">
      <c r="A255" s="152">
        <v>1</v>
      </c>
      <c r="B255" s="24" t="s">
        <v>291</v>
      </c>
      <c r="C255" s="64"/>
      <c r="D255" s="11">
        <v>5</v>
      </c>
      <c r="E255" s="65"/>
      <c r="F255" s="64"/>
      <c r="G255" s="11">
        <v>5</v>
      </c>
      <c r="H255" s="65"/>
      <c r="I255" s="93">
        <f t="shared" si="35"/>
        <v>0</v>
      </c>
      <c r="J255" s="17" t="str">
        <f t="shared" si="36"/>
        <v>IGUAL</v>
      </c>
      <c r="K255" s="18"/>
      <c r="L255" s="157" t="s">
        <v>145</v>
      </c>
      <c r="M255" s="14" t="str">
        <f t="shared" si="37"/>
        <v>IGUAL</v>
      </c>
      <c r="N255" s="19" t="s">
        <v>2</v>
      </c>
      <c r="O255" s="19" t="s">
        <v>3</v>
      </c>
      <c r="P255" s="19" t="s">
        <v>4</v>
      </c>
      <c r="Q255" s="19" t="s">
        <v>5</v>
      </c>
      <c r="T255" s="14">
        <f t="shared" si="38"/>
        <v>306.90000000000003</v>
      </c>
      <c r="U255" s="23"/>
    </row>
    <row r="256" spans="1:21" customFormat="1" ht="10.5" customHeight="1" x14ac:dyDescent="0.25">
      <c r="A256" s="152">
        <v>1</v>
      </c>
      <c r="B256" s="24"/>
      <c r="C256" s="64"/>
      <c r="D256" s="11"/>
      <c r="E256" s="65"/>
      <c r="F256" s="64"/>
      <c r="G256" s="11"/>
      <c r="H256" s="65"/>
      <c r="I256" s="93" t="s">
        <v>171</v>
      </c>
      <c r="J256" s="17" t="s">
        <v>171</v>
      </c>
      <c r="K256" s="18"/>
      <c r="L256" s="157" t="s">
        <v>145</v>
      </c>
      <c r="M256" s="14" t="str">
        <f t="shared" si="37"/>
        <v>NUEVO</v>
      </c>
      <c r="N256" s="19" t="s">
        <v>2</v>
      </c>
      <c r="O256" s="19" t="s">
        <v>3</v>
      </c>
      <c r="P256" s="19" t="s">
        <v>4</v>
      </c>
      <c r="Q256" s="19" t="s">
        <v>5</v>
      </c>
      <c r="T256" s="14">
        <f t="shared" si="38"/>
        <v>0</v>
      </c>
      <c r="U256" s="23"/>
    </row>
    <row r="257" spans="1:32" s="14" customFormat="1" ht="10.5" customHeight="1" x14ac:dyDescent="0.2">
      <c r="A257" s="152">
        <v>1</v>
      </c>
      <c r="B257" s="126" t="s">
        <v>93</v>
      </c>
      <c r="C257" s="120"/>
      <c r="D257" s="109"/>
      <c r="E257" s="110"/>
      <c r="F257" s="120"/>
      <c r="G257" s="109"/>
      <c r="H257" s="110"/>
      <c r="I257" s="121"/>
      <c r="J257" s="112"/>
      <c r="K257" s="119"/>
      <c r="L257" s="157"/>
      <c r="N257" s="19"/>
      <c r="O257" s="19"/>
      <c r="P257" s="19"/>
      <c r="Q257" s="19"/>
      <c r="U257" s="23"/>
    </row>
    <row r="258" spans="1:32" s="14" customFormat="1" ht="10.5" customHeight="1" x14ac:dyDescent="0.25">
      <c r="A258" s="152">
        <v>1</v>
      </c>
      <c r="B258" s="24" t="s">
        <v>292</v>
      </c>
      <c r="C258" s="64" t="s">
        <v>307</v>
      </c>
      <c r="D258" s="16"/>
      <c r="E258" s="62"/>
      <c r="F258" s="64" t="s">
        <v>307</v>
      </c>
      <c r="G258" s="16"/>
      <c r="H258" s="62"/>
      <c r="I258" s="93" t="s">
        <v>171</v>
      </c>
      <c r="J258" s="17" t="s">
        <v>171</v>
      </c>
      <c r="K258" s="18"/>
      <c r="L258" s="157" t="s">
        <v>145</v>
      </c>
      <c r="M258" s="14" t="str">
        <f t="shared" ref="M258:M276" si="39">IF(D258=R258,Q258,IF(G258=D258,N258,IF(G258&gt;D258,O258,IF(G258&lt;D258,P258,Q258))))</f>
        <v>NUEVO</v>
      </c>
      <c r="N258" s="19" t="s">
        <v>2</v>
      </c>
      <c r="O258" s="19" t="s">
        <v>3</v>
      </c>
      <c r="P258" s="19" t="s">
        <v>4</v>
      </c>
      <c r="Q258" s="19" t="s">
        <v>5</v>
      </c>
      <c r="R258"/>
      <c r="S258"/>
      <c r="T258" s="14">
        <f t="shared" ref="T258:T276" si="40">+G258*61.38</f>
        <v>0</v>
      </c>
      <c r="U258" s="23"/>
      <c r="V258"/>
      <c r="W258"/>
      <c r="X258"/>
      <c r="Y258"/>
      <c r="Z258"/>
      <c r="AA258"/>
      <c r="AB258"/>
      <c r="AC258"/>
      <c r="AD258"/>
      <c r="AE258"/>
      <c r="AF258"/>
    </row>
    <row r="259" spans="1:32" s="14" customFormat="1" ht="10.5" customHeight="1" x14ac:dyDescent="0.25">
      <c r="A259" s="152">
        <v>1</v>
      </c>
      <c r="B259" s="24" t="s">
        <v>293</v>
      </c>
      <c r="C259" s="64"/>
      <c r="D259" s="16">
        <v>1</v>
      </c>
      <c r="E259" s="62"/>
      <c r="F259" s="64"/>
      <c r="G259" s="16">
        <v>1</v>
      </c>
      <c r="H259" s="62"/>
      <c r="I259" s="93">
        <f t="shared" si="35"/>
        <v>0</v>
      </c>
      <c r="J259" s="17" t="str">
        <f t="shared" ref="J259:J273" si="41">M259</f>
        <v>IGUAL</v>
      </c>
      <c r="K259" s="18"/>
      <c r="L259" s="157" t="s">
        <v>145</v>
      </c>
      <c r="M259" s="14" t="str">
        <f t="shared" si="39"/>
        <v>IGUAL</v>
      </c>
      <c r="N259" s="19" t="s">
        <v>2</v>
      </c>
      <c r="O259" s="19" t="s">
        <v>3</v>
      </c>
      <c r="P259" s="19" t="s">
        <v>4</v>
      </c>
      <c r="Q259" s="19" t="s">
        <v>5</v>
      </c>
      <c r="R259"/>
      <c r="S259"/>
      <c r="T259" s="14">
        <f t="shared" si="40"/>
        <v>61.38</v>
      </c>
      <c r="U259" s="23"/>
      <c r="V259"/>
      <c r="W259"/>
      <c r="X259"/>
      <c r="Y259"/>
      <c r="Z259"/>
      <c r="AA259"/>
      <c r="AB259"/>
      <c r="AC259"/>
      <c r="AD259"/>
      <c r="AE259"/>
      <c r="AF259"/>
    </row>
    <row r="260" spans="1:32" s="14" customFormat="1" ht="10.5" customHeight="1" x14ac:dyDescent="0.25">
      <c r="A260" s="152">
        <v>1</v>
      </c>
      <c r="B260" s="24" t="s">
        <v>294</v>
      </c>
      <c r="C260" s="64"/>
      <c r="D260" s="16"/>
      <c r="E260" s="62"/>
      <c r="F260" s="64"/>
      <c r="G260" s="16"/>
      <c r="H260" s="62"/>
      <c r="I260" s="93" t="s">
        <v>171</v>
      </c>
      <c r="J260" s="17" t="s">
        <v>171</v>
      </c>
      <c r="K260" s="18"/>
      <c r="L260" s="157" t="s">
        <v>145</v>
      </c>
      <c r="M260" s="14" t="str">
        <f t="shared" si="39"/>
        <v>NUEVO</v>
      </c>
      <c r="N260" s="19" t="s">
        <v>2</v>
      </c>
      <c r="O260" s="19" t="s">
        <v>3</v>
      </c>
      <c r="P260" s="19" t="s">
        <v>4</v>
      </c>
      <c r="Q260" s="19" t="s">
        <v>5</v>
      </c>
      <c r="R260"/>
      <c r="S260"/>
      <c r="T260" s="14">
        <f t="shared" si="40"/>
        <v>0</v>
      </c>
      <c r="U260" s="23"/>
      <c r="V260"/>
      <c r="W260"/>
      <c r="X260"/>
      <c r="Y260"/>
      <c r="Z260"/>
      <c r="AA260"/>
      <c r="AB260"/>
      <c r="AC260"/>
      <c r="AD260"/>
      <c r="AE260"/>
      <c r="AF260"/>
    </row>
    <row r="261" spans="1:32" s="14" customFormat="1" ht="10.5" customHeight="1" x14ac:dyDescent="0.25">
      <c r="A261" s="152">
        <v>1</v>
      </c>
      <c r="B261" s="24" t="s">
        <v>295</v>
      </c>
      <c r="C261" s="64"/>
      <c r="D261" s="16">
        <v>3.5</v>
      </c>
      <c r="E261" s="62"/>
      <c r="F261" s="64"/>
      <c r="G261" s="16">
        <v>3.5</v>
      </c>
      <c r="H261" s="62"/>
      <c r="I261" s="93">
        <f t="shared" si="35"/>
        <v>0</v>
      </c>
      <c r="J261" s="17" t="str">
        <f t="shared" si="41"/>
        <v>IGUAL</v>
      </c>
      <c r="K261" s="18"/>
      <c r="L261" s="157" t="s">
        <v>145</v>
      </c>
      <c r="M261" s="14" t="str">
        <f t="shared" si="39"/>
        <v>IGUAL</v>
      </c>
      <c r="N261" s="19" t="s">
        <v>2</v>
      </c>
      <c r="O261" s="19" t="s">
        <v>3</v>
      </c>
      <c r="P261" s="19" t="s">
        <v>4</v>
      </c>
      <c r="Q261" s="19" t="s">
        <v>5</v>
      </c>
      <c r="R261"/>
      <c r="S261"/>
      <c r="T261" s="14">
        <f t="shared" si="40"/>
        <v>214.83</v>
      </c>
      <c r="U261" s="23"/>
      <c r="V261"/>
      <c r="W261"/>
      <c r="X261"/>
      <c r="Y261"/>
      <c r="Z261"/>
      <c r="AA261"/>
      <c r="AB261"/>
      <c r="AC261"/>
      <c r="AD261"/>
      <c r="AE261"/>
      <c r="AF261"/>
    </row>
    <row r="262" spans="1:32" s="14" customFormat="1" ht="10.5" customHeight="1" x14ac:dyDescent="0.25">
      <c r="A262" s="152">
        <v>1</v>
      </c>
      <c r="B262" s="24" t="s">
        <v>296</v>
      </c>
      <c r="C262" s="64"/>
      <c r="D262" s="16">
        <v>4</v>
      </c>
      <c r="E262" s="62"/>
      <c r="F262" s="64"/>
      <c r="G262" s="16">
        <v>4</v>
      </c>
      <c r="H262" s="62"/>
      <c r="I262" s="93">
        <f t="shared" si="35"/>
        <v>0</v>
      </c>
      <c r="J262" s="17" t="str">
        <f t="shared" si="41"/>
        <v>IGUAL</v>
      </c>
      <c r="K262" s="18"/>
      <c r="L262" s="157" t="s">
        <v>145</v>
      </c>
      <c r="M262" s="14" t="str">
        <f t="shared" si="39"/>
        <v>IGUAL</v>
      </c>
      <c r="N262" s="19" t="s">
        <v>2</v>
      </c>
      <c r="O262" s="19" t="s">
        <v>3</v>
      </c>
      <c r="P262" s="19" t="s">
        <v>4</v>
      </c>
      <c r="Q262" s="19" t="s">
        <v>5</v>
      </c>
      <c r="R262"/>
      <c r="S262"/>
      <c r="T262" s="14">
        <f t="shared" si="40"/>
        <v>245.52</v>
      </c>
      <c r="U262" s="23"/>
      <c r="V262"/>
      <c r="W262"/>
      <c r="X262"/>
      <c r="Y262"/>
      <c r="Z262"/>
      <c r="AA262"/>
      <c r="AB262"/>
      <c r="AC262"/>
      <c r="AD262"/>
      <c r="AE262"/>
      <c r="AF262"/>
    </row>
    <row r="263" spans="1:32" s="14" customFormat="1" ht="10.5" customHeight="1" x14ac:dyDescent="0.25">
      <c r="A263" s="152">
        <v>1</v>
      </c>
      <c r="B263" s="24" t="s">
        <v>297</v>
      </c>
      <c r="C263" s="64"/>
      <c r="D263" s="16">
        <v>4.4000000000000004</v>
      </c>
      <c r="E263" s="62"/>
      <c r="F263" s="64"/>
      <c r="G263" s="16">
        <v>4.4000000000000004</v>
      </c>
      <c r="H263" s="62"/>
      <c r="I263" s="93">
        <f t="shared" si="35"/>
        <v>0</v>
      </c>
      <c r="J263" s="17" t="str">
        <f t="shared" si="41"/>
        <v>IGUAL</v>
      </c>
      <c r="K263" s="18"/>
      <c r="L263" s="157" t="s">
        <v>145</v>
      </c>
      <c r="M263" s="14" t="str">
        <f t="shared" si="39"/>
        <v>IGUAL</v>
      </c>
      <c r="N263" s="19" t="s">
        <v>2</v>
      </c>
      <c r="O263" s="19" t="s">
        <v>3</v>
      </c>
      <c r="P263" s="19" t="s">
        <v>4</v>
      </c>
      <c r="Q263" s="19" t="s">
        <v>5</v>
      </c>
      <c r="R263"/>
      <c r="S263"/>
      <c r="T263" s="14">
        <f t="shared" si="40"/>
        <v>270.07200000000006</v>
      </c>
      <c r="U263" s="23"/>
      <c r="V263"/>
      <c r="W263"/>
      <c r="X263"/>
      <c r="Y263"/>
      <c r="Z263"/>
      <c r="AA263"/>
      <c r="AB263"/>
      <c r="AC263"/>
      <c r="AD263"/>
      <c r="AE263"/>
      <c r="AF263"/>
    </row>
    <row r="264" spans="1:32" s="14" customFormat="1" ht="10.5" customHeight="1" x14ac:dyDescent="0.25">
      <c r="A264" s="152">
        <v>1</v>
      </c>
      <c r="B264" s="24" t="s">
        <v>298</v>
      </c>
      <c r="C264" s="64"/>
      <c r="D264" s="16"/>
      <c r="E264" s="62"/>
      <c r="F264" s="64"/>
      <c r="G264" s="16"/>
      <c r="H264" s="62"/>
      <c r="I264" s="93" t="s">
        <v>171</v>
      </c>
      <c r="J264" s="17" t="s">
        <v>171</v>
      </c>
      <c r="K264" s="18"/>
      <c r="L264" s="157" t="s">
        <v>145</v>
      </c>
      <c r="M264" s="14" t="str">
        <f t="shared" si="39"/>
        <v>NUEVO</v>
      </c>
      <c r="N264" s="19" t="s">
        <v>2</v>
      </c>
      <c r="O264" s="19" t="s">
        <v>3</v>
      </c>
      <c r="P264" s="19" t="s">
        <v>4</v>
      </c>
      <c r="Q264" s="19" t="s">
        <v>5</v>
      </c>
      <c r="R264"/>
      <c r="S264"/>
      <c r="T264" s="14">
        <f t="shared" si="40"/>
        <v>0</v>
      </c>
      <c r="U264" s="23"/>
      <c r="V264"/>
      <c r="W264"/>
      <c r="X264"/>
      <c r="Y264"/>
      <c r="Z264"/>
      <c r="AA264"/>
      <c r="AB264"/>
      <c r="AC264"/>
      <c r="AD264"/>
      <c r="AE264"/>
      <c r="AF264"/>
    </row>
    <row r="265" spans="1:32" s="14" customFormat="1" ht="10.5" customHeight="1" x14ac:dyDescent="0.25">
      <c r="A265" s="152">
        <v>1</v>
      </c>
      <c r="B265" s="24" t="s">
        <v>295</v>
      </c>
      <c r="C265" s="64"/>
      <c r="D265" s="16">
        <v>8</v>
      </c>
      <c r="E265" s="62"/>
      <c r="F265" s="64"/>
      <c r="G265" s="16">
        <v>8</v>
      </c>
      <c r="H265" s="62"/>
      <c r="I265" s="93">
        <f t="shared" si="35"/>
        <v>0</v>
      </c>
      <c r="J265" s="17" t="str">
        <f t="shared" si="41"/>
        <v>IGUAL</v>
      </c>
      <c r="K265" s="18"/>
      <c r="L265" s="157" t="s">
        <v>145</v>
      </c>
      <c r="M265" s="14" t="str">
        <f t="shared" si="39"/>
        <v>IGUAL</v>
      </c>
      <c r="N265" s="19" t="s">
        <v>2</v>
      </c>
      <c r="O265" s="19" t="s">
        <v>3</v>
      </c>
      <c r="P265" s="19" t="s">
        <v>4</v>
      </c>
      <c r="Q265" s="19" t="s">
        <v>5</v>
      </c>
      <c r="R265"/>
      <c r="S265"/>
      <c r="T265" s="14">
        <f t="shared" si="40"/>
        <v>491.04</v>
      </c>
      <c r="U265" s="23"/>
      <c r="V265"/>
      <c r="W265"/>
      <c r="X265"/>
      <c r="Y265"/>
      <c r="Z265"/>
      <c r="AA265"/>
      <c r="AB265"/>
      <c r="AC265"/>
      <c r="AD265"/>
      <c r="AE265"/>
      <c r="AF265"/>
    </row>
    <row r="266" spans="1:32" s="14" customFormat="1" ht="10.5" customHeight="1" x14ac:dyDescent="0.25">
      <c r="A266" s="152">
        <v>1</v>
      </c>
      <c r="B266" s="24" t="s">
        <v>296</v>
      </c>
      <c r="C266" s="64"/>
      <c r="D266" s="16">
        <v>11.55</v>
      </c>
      <c r="E266" s="62"/>
      <c r="F266" s="64"/>
      <c r="G266" s="16">
        <v>11.55</v>
      </c>
      <c r="H266" s="62"/>
      <c r="I266" s="93">
        <f t="shared" si="35"/>
        <v>0</v>
      </c>
      <c r="J266" s="17" t="str">
        <f t="shared" si="41"/>
        <v>IGUAL</v>
      </c>
      <c r="K266" s="18"/>
      <c r="L266" s="157" t="s">
        <v>145</v>
      </c>
      <c r="M266" s="14" t="str">
        <f t="shared" si="39"/>
        <v>IGUAL</v>
      </c>
      <c r="N266" s="19" t="s">
        <v>2</v>
      </c>
      <c r="O266" s="19" t="s">
        <v>3</v>
      </c>
      <c r="P266" s="19" t="s">
        <v>4</v>
      </c>
      <c r="Q266" s="19" t="s">
        <v>5</v>
      </c>
      <c r="R266"/>
      <c r="S266"/>
      <c r="T266" s="14">
        <f t="shared" si="40"/>
        <v>708.93900000000008</v>
      </c>
      <c r="U266" s="23"/>
      <c r="V266"/>
      <c r="W266"/>
      <c r="X266"/>
      <c r="Y266"/>
      <c r="Z266"/>
      <c r="AA266"/>
      <c r="AB266"/>
      <c r="AC266"/>
      <c r="AD266"/>
      <c r="AE266"/>
      <c r="AF266"/>
    </row>
    <row r="267" spans="1:32" s="14" customFormat="1" ht="10.5" customHeight="1" x14ac:dyDescent="0.25">
      <c r="A267" s="152">
        <v>1</v>
      </c>
      <c r="B267" s="24" t="s">
        <v>297</v>
      </c>
      <c r="C267" s="64"/>
      <c r="D267" s="16">
        <v>12</v>
      </c>
      <c r="E267" s="62"/>
      <c r="F267" s="64"/>
      <c r="G267" s="16">
        <v>12</v>
      </c>
      <c r="H267" s="62"/>
      <c r="I267" s="93">
        <f t="shared" si="35"/>
        <v>0</v>
      </c>
      <c r="J267" s="17" t="str">
        <f t="shared" si="41"/>
        <v>IGUAL</v>
      </c>
      <c r="K267" s="18"/>
      <c r="L267" s="157" t="s">
        <v>145</v>
      </c>
      <c r="M267" s="14" t="str">
        <f t="shared" si="39"/>
        <v>IGUAL</v>
      </c>
      <c r="N267" s="19" t="s">
        <v>2</v>
      </c>
      <c r="O267" s="19" t="s">
        <v>3</v>
      </c>
      <c r="P267" s="19" t="s">
        <v>4</v>
      </c>
      <c r="Q267" s="19" t="s">
        <v>5</v>
      </c>
      <c r="R267"/>
      <c r="S267"/>
      <c r="T267" s="14">
        <f t="shared" si="40"/>
        <v>736.56000000000006</v>
      </c>
      <c r="U267" s="23"/>
      <c r="V267"/>
      <c r="W267"/>
      <c r="X267"/>
      <c r="Y267"/>
      <c r="Z267"/>
      <c r="AA267"/>
      <c r="AB267"/>
      <c r="AC267"/>
      <c r="AD267"/>
      <c r="AE267"/>
      <c r="AF267"/>
    </row>
    <row r="268" spans="1:32" s="14" customFormat="1" ht="10.5" customHeight="1" x14ac:dyDescent="0.25">
      <c r="A268" s="152">
        <v>1</v>
      </c>
      <c r="B268" s="24" t="s">
        <v>299</v>
      </c>
      <c r="C268" s="64"/>
      <c r="D268" s="16">
        <v>1.5</v>
      </c>
      <c r="E268" s="62"/>
      <c r="F268" s="64"/>
      <c r="G268" s="16">
        <v>1.5</v>
      </c>
      <c r="H268" s="62"/>
      <c r="I268" s="93">
        <f t="shared" si="35"/>
        <v>0</v>
      </c>
      <c r="J268" s="17" t="str">
        <f t="shared" si="41"/>
        <v>IGUAL</v>
      </c>
      <c r="K268" s="18"/>
      <c r="L268" s="157" t="s">
        <v>145</v>
      </c>
      <c r="M268" s="14" t="str">
        <f t="shared" si="39"/>
        <v>IGUAL</v>
      </c>
      <c r="N268" s="19" t="s">
        <v>2</v>
      </c>
      <c r="O268" s="19" t="s">
        <v>3</v>
      </c>
      <c r="P268" s="19" t="s">
        <v>4</v>
      </c>
      <c r="Q268" s="19" t="s">
        <v>5</v>
      </c>
      <c r="R268"/>
      <c r="S268"/>
      <c r="T268" s="14">
        <f t="shared" si="40"/>
        <v>92.070000000000007</v>
      </c>
      <c r="U268" s="23"/>
      <c r="V268"/>
      <c r="W268"/>
      <c r="X268"/>
      <c r="Y268"/>
      <c r="Z268"/>
      <c r="AA268"/>
      <c r="AB268"/>
      <c r="AC268"/>
      <c r="AD268"/>
      <c r="AE268"/>
      <c r="AF268"/>
    </row>
    <row r="269" spans="1:32" s="14" customFormat="1" ht="10.5" customHeight="1" x14ac:dyDescent="0.25">
      <c r="A269" s="152">
        <v>1</v>
      </c>
      <c r="B269" s="24" t="s">
        <v>300</v>
      </c>
      <c r="C269" s="64"/>
      <c r="D269" s="16">
        <v>0.68</v>
      </c>
      <c r="E269" s="62"/>
      <c r="F269" s="64"/>
      <c r="G269" s="16">
        <v>0.68</v>
      </c>
      <c r="H269" s="62"/>
      <c r="I269" s="93">
        <f t="shared" si="35"/>
        <v>0</v>
      </c>
      <c r="J269" s="17" t="str">
        <f t="shared" si="41"/>
        <v>IGUAL</v>
      </c>
      <c r="K269" s="18"/>
      <c r="L269" s="157" t="s">
        <v>145</v>
      </c>
      <c r="M269" s="14" t="str">
        <f t="shared" si="39"/>
        <v>IGUAL</v>
      </c>
      <c r="N269" s="19" t="s">
        <v>2</v>
      </c>
      <c r="O269" s="19" t="s">
        <v>3</v>
      </c>
      <c r="P269" s="19" t="s">
        <v>4</v>
      </c>
      <c r="Q269" s="19" t="s">
        <v>5</v>
      </c>
      <c r="R269"/>
      <c r="S269"/>
      <c r="T269" s="14">
        <f t="shared" si="40"/>
        <v>41.738400000000006</v>
      </c>
      <c r="U269" s="23"/>
      <c r="V269"/>
      <c r="W269"/>
      <c r="X269"/>
      <c r="Y269"/>
      <c r="Z269"/>
      <c r="AA269"/>
      <c r="AB269"/>
      <c r="AC269"/>
      <c r="AD269"/>
      <c r="AE269"/>
      <c r="AF269"/>
    </row>
    <row r="270" spans="1:32" s="14" customFormat="1" ht="10.5" customHeight="1" x14ac:dyDescent="0.25">
      <c r="A270" s="152">
        <v>1</v>
      </c>
      <c r="B270" s="24" t="s">
        <v>301</v>
      </c>
      <c r="C270" s="64"/>
      <c r="D270" s="16">
        <v>1</v>
      </c>
      <c r="E270" s="62"/>
      <c r="F270" s="64"/>
      <c r="G270" s="16">
        <v>1</v>
      </c>
      <c r="H270" s="62"/>
      <c r="I270" s="93">
        <f t="shared" si="35"/>
        <v>0</v>
      </c>
      <c r="J270" s="17" t="str">
        <f t="shared" si="41"/>
        <v>IGUAL</v>
      </c>
      <c r="K270" s="18"/>
      <c r="L270" s="157" t="s">
        <v>145</v>
      </c>
      <c r="M270" s="14" t="str">
        <f t="shared" si="39"/>
        <v>IGUAL</v>
      </c>
      <c r="N270" s="19" t="s">
        <v>2</v>
      </c>
      <c r="O270" s="19" t="s">
        <v>3</v>
      </c>
      <c r="P270" s="19" t="s">
        <v>4</v>
      </c>
      <c r="Q270" s="19" t="s">
        <v>5</v>
      </c>
      <c r="R270"/>
      <c r="S270"/>
      <c r="T270" s="14">
        <f t="shared" si="40"/>
        <v>61.38</v>
      </c>
      <c r="U270" s="23"/>
      <c r="V270"/>
      <c r="W270"/>
      <c r="X270"/>
      <c r="Y270"/>
      <c r="Z270"/>
      <c r="AA270"/>
      <c r="AB270"/>
      <c r="AC270"/>
      <c r="AD270"/>
      <c r="AE270"/>
      <c r="AF270"/>
    </row>
    <row r="271" spans="1:32" s="14" customFormat="1" ht="10.5" customHeight="1" x14ac:dyDescent="0.25">
      <c r="A271" s="152">
        <v>1</v>
      </c>
      <c r="B271" s="24" t="s">
        <v>302</v>
      </c>
      <c r="C271" s="64" t="s">
        <v>308</v>
      </c>
      <c r="D271" s="16"/>
      <c r="E271" s="62"/>
      <c r="F271" s="64" t="s">
        <v>308</v>
      </c>
      <c r="G271" s="16"/>
      <c r="H271" s="62"/>
      <c r="I271" s="93" t="s">
        <v>171</v>
      </c>
      <c r="J271" s="17" t="s">
        <v>171</v>
      </c>
      <c r="K271" s="18"/>
      <c r="L271" s="157" t="s">
        <v>145</v>
      </c>
      <c r="M271" s="14" t="str">
        <f t="shared" si="39"/>
        <v>NUEVO</v>
      </c>
      <c r="N271" s="19" t="s">
        <v>2</v>
      </c>
      <c r="O271" s="19" t="s">
        <v>3</v>
      </c>
      <c r="P271" s="19" t="s">
        <v>4</v>
      </c>
      <c r="Q271" s="19" t="s">
        <v>5</v>
      </c>
      <c r="R271"/>
      <c r="S271"/>
      <c r="T271" s="14">
        <f t="shared" si="40"/>
        <v>0</v>
      </c>
      <c r="U271" s="23"/>
      <c r="V271"/>
      <c r="W271"/>
      <c r="X271"/>
      <c r="Y271"/>
      <c r="Z271"/>
      <c r="AA271"/>
      <c r="AB271"/>
      <c r="AC271"/>
      <c r="AD271"/>
      <c r="AE271"/>
      <c r="AF271"/>
    </row>
    <row r="272" spans="1:32" s="14" customFormat="1" ht="10.5" customHeight="1" x14ac:dyDescent="0.25">
      <c r="A272" s="152">
        <v>1</v>
      </c>
      <c r="B272" s="24" t="s">
        <v>303</v>
      </c>
      <c r="C272" s="64"/>
      <c r="D272" s="16">
        <v>0.46</v>
      </c>
      <c r="E272" s="62"/>
      <c r="F272" s="64"/>
      <c r="G272" s="16">
        <v>0.46</v>
      </c>
      <c r="H272" s="62"/>
      <c r="I272" s="93">
        <f t="shared" si="35"/>
        <v>0</v>
      </c>
      <c r="J272" s="17" t="str">
        <f t="shared" si="41"/>
        <v>IGUAL</v>
      </c>
      <c r="K272" s="18"/>
      <c r="L272" s="157" t="s">
        <v>145</v>
      </c>
      <c r="M272" s="14" t="str">
        <f t="shared" si="39"/>
        <v>IGUAL</v>
      </c>
      <c r="N272" s="19" t="s">
        <v>2</v>
      </c>
      <c r="O272" s="19" t="s">
        <v>3</v>
      </c>
      <c r="P272" s="19" t="s">
        <v>4</v>
      </c>
      <c r="Q272" s="19" t="s">
        <v>5</v>
      </c>
      <c r="R272"/>
      <c r="S272"/>
      <c r="T272" s="14">
        <f t="shared" si="40"/>
        <v>28.234800000000003</v>
      </c>
      <c r="U272" s="23"/>
      <c r="V272"/>
      <c r="W272"/>
      <c r="X272"/>
      <c r="Y272"/>
      <c r="Z272"/>
      <c r="AA272"/>
      <c r="AB272"/>
      <c r="AC272"/>
      <c r="AD272"/>
      <c r="AE272"/>
      <c r="AF272"/>
    </row>
    <row r="273" spans="1:32" s="14" customFormat="1" ht="10.5" customHeight="1" x14ac:dyDescent="0.25">
      <c r="A273" s="152">
        <v>1</v>
      </c>
      <c r="B273" s="24" t="s">
        <v>304</v>
      </c>
      <c r="C273" s="64"/>
      <c r="D273" s="16">
        <v>2</v>
      </c>
      <c r="E273" s="62"/>
      <c r="F273" s="64"/>
      <c r="G273" s="16">
        <v>2</v>
      </c>
      <c r="H273" s="62"/>
      <c r="I273" s="93">
        <f t="shared" si="35"/>
        <v>0</v>
      </c>
      <c r="J273" s="17" t="str">
        <f t="shared" si="41"/>
        <v>IGUAL</v>
      </c>
      <c r="K273" s="18"/>
      <c r="L273" s="157" t="s">
        <v>145</v>
      </c>
      <c r="M273" s="14" t="str">
        <f t="shared" si="39"/>
        <v>IGUAL</v>
      </c>
      <c r="N273" s="19" t="s">
        <v>2</v>
      </c>
      <c r="O273" s="19" t="s">
        <v>3</v>
      </c>
      <c r="P273" s="19" t="s">
        <v>4</v>
      </c>
      <c r="Q273" s="19" t="s">
        <v>5</v>
      </c>
      <c r="R273"/>
      <c r="S273"/>
      <c r="T273" s="14">
        <f t="shared" si="40"/>
        <v>122.76</v>
      </c>
      <c r="U273" s="23"/>
      <c r="V273"/>
      <c r="W273"/>
      <c r="X273"/>
      <c r="Y273"/>
      <c r="Z273"/>
      <c r="AA273"/>
      <c r="AB273"/>
      <c r="AC273"/>
      <c r="AD273"/>
      <c r="AE273"/>
      <c r="AF273"/>
    </row>
    <row r="274" spans="1:32" s="14" customFormat="1" ht="10.5" customHeight="1" x14ac:dyDescent="0.25">
      <c r="A274" s="152">
        <v>1</v>
      </c>
      <c r="B274" s="24" t="s">
        <v>305</v>
      </c>
      <c r="C274" s="64" t="s">
        <v>308</v>
      </c>
      <c r="D274" s="16">
        <v>0</v>
      </c>
      <c r="E274" s="62"/>
      <c r="F274" s="64" t="s">
        <v>308</v>
      </c>
      <c r="G274" s="16">
        <v>0</v>
      </c>
      <c r="H274" s="62"/>
      <c r="I274" s="93" t="s">
        <v>171</v>
      </c>
      <c r="J274" s="17" t="s">
        <v>171</v>
      </c>
      <c r="K274" s="18"/>
      <c r="L274" s="157" t="s">
        <v>145</v>
      </c>
      <c r="M274" s="14" t="str">
        <f t="shared" si="39"/>
        <v>NUEVO</v>
      </c>
      <c r="N274" s="19" t="s">
        <v>2</v>
      </c>
      <c r="O274" s="19" t="s">
        <v>3</v>
      </c>
      <c r="P274" s="19" t="s">
        <v>4</v>
      </c>
      <c r="Q274" s="19" t="s">
        <v>5</v>
      </c>
      <c r="R274"/>
      <c r="S274"/>
      <c r="T274" s="14">
        <f t="shared" si="40"/>
        <v>0</v>
      </c>
      <c r="U274" s="23"/>
      <c r="V274"/>
      <c r="W274"/>
      <c r="X274"/>
      <c r="Y274"/>
      <c r="Z274"/>
      <c r="AA274"/>
      <c r="AB274"/>
      <c r="AC274"/>
      <c r="AD274"/>
      <c r="AE274"/>
      <c r="AF274"/>
    </row>
    <row r="275" spans="1:32" s="14" customFormat="1" ht="10.5" customHeight="1" x14ac:dyDescent="0.25">
      <c r="A275" s="152">
        <v>1</v>
      </c>
      <c r="B275" s="24">
        <v>0</v>
      </c>
      <c r="C275" s="64" t="s">
        <v>308</v>
      </c>
      <c r="D275" s="16"/>
      <c r="E275" s="62"/>
      <c r="F275" s="64" t="s">
        <v>308</v>
      </c>
      <c r="G275" s="16"/>
      <c r="H275" s="62"/>
      <c r="I275" s="93" t="s">
        <v>171</v>
      </c>
      <c r="J275" s="17" t="s">
        <v>171</v>
      </c>
      <c r="K275" s="18"/>
      <c r="L275" s="157" t="s">
        <v>145</v>
      </c>
      <c r="M275" s="14" t="str">
        <f t="shared" si="39"/>
        <v>NUEVO</v>
      </c>
      <c r="N275" s="19" t="s">
        <v>2</v>
      </c>
      <c r="O275" s="19" t="s">
        <v>3</v>
      </c>
      <c r="P275" s="19" t="s">
        <v>4</v>
      </c>
      <c r="Q275" s="19" t="s">
        <v>5</v>
      </c>
      <c r="R275"/>
      <c r="S275"/>
      <c r="T275" s="14">
        <f t="shared" si="40"/>
        <v>0</v>
      </c>
      <c r="U275" s="23"/>
      <c r="V275"/>
      <c r="W275"/>
      <c r="X275"/>
      <c r="Y275"/>
      <c r="Z275"/>
      <c r="AA275"/>
      <c r="AB275"/>
      <c r="AC275"/>
      <c r="AD275"/>
      <c r="AE275"/>
      <c r="AF275"/>
    </row>
    <row r="276" spans="1:32" s="14" customFormat="1" ht="10.5" customHeight="1" x14ac:dyDescent="0.25">
      <c r="A276" s="152">
        <v>1</v>
      </c>
      <c r="B276" s="24" t="s">
        <v>306</v>
      </c>
      <c r="C276" s="64" t="s">
        <v>309</v>
      </c>
      <c r="D276" s="16"/>
      <c r="E276" s="62"/>
      <c r="F276" s="64" t="s">
        <v>309</v>
      </c>
      <c r="G276" s="16"/>
      <c r="H276" s="62"/>
      <c r="I276" s="93" t="s">
        <v>171</v>
      </c>
      <c r="J276" s="17" t="s">
        <v>171</v>
      </c>
      <c r="K276" s="18"/>
      <c r="L276" s="157" t="s">
        <v>145</v>
      </c>
      <c r="M276" s="14" t="str">
        <f t="shared" si="39"/>
        <v>NUEVO</v>
      </c>
      <c r="N276" s="19" t="s">
        <v>2</v>
      </c>
      <c r="O276" s="19" t="s">
        <v>3</v>
      </c>
      <c r="P276" s="19" t="s">
        <v>4</v>
      </c>
      <c r="Q276" s="19" t="s">
        <v>5</v>
      </c>
      <c r="R276"/>
      <c r="S276"/>
      <c r="T276" s="14">
        <f t="shared" si="40"/>
        <v>0</v>
      </c>
      <c r="U276" s="23"/>
      <c r="V276"/>
      <c r="W276"/>
      <c r="X276"/>
      <c r="Y276"/>
      <c r="Z276"/>
      <c r="AA276"/>
      <c r="AB276"/>
      <c r="AC276"/>
      <c r="AD276"/>
      <c r="AE276"/>
      <c r="AF276"/>
    </row>
    <row r="277" spans="1:32" customFormat="1" ht="10.5" customHeight="1" x14ac:dyDescent="0.25">
      <c r="A277" s="152">
        <v>1</v>
      </c>
      <c r="B277" s="126" t="s">
        <v>49</v>
      </c>
      <c r="C277" s="120"/>
      <c r="D277" s="109"/>
      <c r="E277" s="110"/>
      <c r="F277" s="120"/>
      <c r="G277" s="109"/>
      <c r="H277" s="110"/>
      <c r="I277" s="121"/>
      <c r="J277" s="118"/>
      <c r="K277" s="119"/>
      <c r="L277" s="157" t="s">
        <v>136</v>
      </c>
      <c r="M277" s="14" t="str">
        <f>IF(E277=R277,Q277,IF(H277=E277,N277,IF(H277&gt;E277,O277,IF(H277&lt;E277,P277,Q277))))</f>
        <v>NUEVO</v>
      </c>
      <c r="N277" s="19" t="s">
        <v>2</v>
      </c>
      <c r="O277" s="19" t="s">
        <v>3</v>
      </c>
      <c r="P277" s="19" t="s">
        <v>4</v>
      </c>
      <c r="Q277" s="19" t="s">
        <v>5</v>
      </c>
      <c r="S277" s="153"/>
      <c r="U277" s="23"/>
    </row>
    <row r="278" spans="1:32" customFormat="1" ht="10.5" customHeight="1" x14ac:dyDescent="0.25">
      <c r="A278" s="152">
        <v>1</v>
      </c>
      <c r="B278" s="24" t="s">
        <v>50</v>
      </c>
      <c r="C278" s="64"/>
      <c r="D278" s="16"/>
      <c r="E278" s="62"/>
      <c r="F278" s="64"/>
      <c r="G278" s="16"/>
      <c r="H278" s="62"/>
      <c r="I278" s="38"/>
      <c r="J278" s="17"/>
      <c r="K278" s="18"/>
      <c r="L278" s="157" t="s">
        <v>136</v>
      </c>
      <c r="M278" s="14" t="str">
        <f>IF(E278=R278,Q278,IF(H278=E278,N278,IF(H278&gt;E278,O278,IF(H278&lt;E278,P278,Q278))))</f>
        <v>NUEVO</v>
      </c>
      <c r="N278" s="19" t="s">
        <v>2</v>
      </c>
      <c r="O278" s="19" t="s">
        <v>3</v>
      </c>
      <c r="P278" s="19" t="s">
        <v>4</v>
      </c>
      <c r="Q278" s="19" t="s">
        <v>5</v>
      </c>
      <c r="S278" s="153"/>
      <c r="U278" s="23"/>
    </row>
    <row r="279" spans="1:32" customFormat="1" ht="10.5" customHeight="1" x14ac:dyDescent="0.25">
      <c r="A279" s="152">
        <v>1</v>
      </c>
      <c r="B279" s="24"/>
      <c r="C279" s="64"/>
      <c r="D279" s="16"/>
      <c r="E279" s="62"/>
      <c r="F279" s="64"/>
      <c r="G279" s="16"/>
      <c r="H279" s="62"/>
      <c r="I279" s="38"/>
      <c r="J279" s="17"/>
      <c r="K279" s="18"/>
      <c r="L279" s="157"/>
      <c r="M279" s="14"/>
      <c r="N279" s="19"/>
      <c r="O279" s="19"/>
      <c r="P279" s="19"/>
      <c r="Q279" s="19"/>
      <c r="S279" s="153"/>
      <c r="U279" s="23"/>
    </row>
    <row r="280" spans="1:32" customFormat="1" ht="10.5" customHeight="1" x14ac:dyDescent="0.25">
      <c r="A280" s="152">
        <v>1</v>
      </c>
      <c r="B280" s="126" t="s">
        <v>73</v>
      </c>
      <c r="C280" s="120"/>
      <c r="D280" s="109"/>
      <c r="E280" s="110"/>
      <c r="F280" s="120"/>
      <c r="G280" s="109"/>
      <c r="H280" s="110"/>
      <c r="I280" s="121"/>
      <c r="J280" s="118"/>
      <c r="K280" s="119"/>
      <c r="L280" s="157"/>
      <c r="M280" s="14"/>
      <c r="N280" s="19"/>
      <c r="O280" s="19"/>
      <c r="P280" s="19"/>
      <c r="Q280" s="19"/>
      <c r="S280" s="153"/>
      <c r="U280" s="23"/>
    </row>
    <row r="281" spans="1:32" customFormat="1" ht="10.5" customHeight="1" x14ac:dyDescent="0.25">
      <c r="A281" s="152">
        <v>1</v>
      </c>
      <c r="B281" s="24" t="s">
        <v>103</v>
      </c>
      <c r="C281" s="64"/>
      <c r="D281" s="16">
        <v>3</v>
      </c>
      <c r="E281" s="62"/>
      <c r="F281" s="64"/>
      <c r="G281" s="16">
        <v>3</v>
      </c>
      <c r="H281" s="62"/>
      <c r="I281" s="93">
        <f>IF(D281=R281,0,(+G281-D281)/+D281)</f>
        <v>0</v>
      </c>
      <c r="J281" s="17" t="str">
        <f>M281</f>
        <v>IGUAL</v>
      </c>
      <c r="K281" s="18"/>
      <c r="L281" s="157" t="s">
        <v>145</v>
      </c>
      <c r="M281" s="14" t="str">
        <f>IF(D281=R281,Q281,IF(G281=D281,N281,IF(G281&gt;D281,O281,IF(G281&lt;D281,P281,Q281))))</f>
        <v>IGUAL</v>
      </c>
      <c r="N281" s="19" t="s">
        <v>2</v>
      </c>
      <c r="O281" s="19" t="s">
        <v>3</v>
      </c>
      <c r="P281" s="19" t="s">
        <v>4</v>
      </c>
      <c r="Q281" s="19" t="s">
        <v>5</v>
      </c>
    </row>
    <row r="282" spans="1:32" customFormat="1" ht="10.5" customHeight="1" x14ac:dyDescent="0.25">
      <c r="A282" s="152">
        <v>1</v>
      </c>
      <c r="B282" s="24"/>
      <c r="C282" s="64"/>
      <c r="D282" s="16"/>
      <c r="E282" s="62"/>
      <c r="F282" s="64"/>
      <c r="G282" s="16"/>
      <c r="H282" s="62"/>
      <c r="I282" s="93"/>
      <c r="J282" s="17"/>
      <c r="K282" s="18"/>
      <c r="L282" s="157"/>
      <c r="M282" s="14"/>
      <c r="N282" s="19"/>
      <c r="O282" s="19"/>
      <c r="P282" s="19"/>
      <c r="Q282" s="19"/>
    </row>
    <row r="283" spans="1:32" s="14" customFormat="1" ht="10.5" customHeight="1" x14ac:dyDescent="0.2">
      <c r="A283" s="152">
        <v>1</v>
      </c>
      <c r="B283" s="126" t="s">
        <v>74</v>
      </c>
      <c r="C283" s="120"/>
      <c r="D283" s="109"/>
      <c r="E283" s="110"/>
      <c r="F283" s="120"/>
      <c r="G283" s="109"/>
      <c r="H283" s="110"/>
      <c r="I283" s="129"/>
      <c r="J283" s="118"/>
      <c r="K283" s="119"/>
      <c r="L283" s="157" t="s">
        <v>144</v>
      </c>
      <c r="M283" s="14" t="str">
        <f>IF(C283=R283,Q283,IF(F283=C283,N283,IF(F283&gt;C283,O283,IF(F283&lt;C283,P283,Q283))))</f>
        <v>NUEVO</v>
      </c>
      <c r="N283" s="19" t="s">
        <v>2</v>
      </c>
      <c r="O283" s="19" t="s">
        <v>3</v>
      </c>
      <c r="P283" s="19" t="s">
        <v>4</v>
      </c>
      <c r="Q283" s="19" t="s">
        <v>5</v>
      </c>
      <c r="U283" s="23"/>
    </row>
    <row r="284" spans="1:32" s="14" customFormat="1" ht="10.5" customHeight="1" x14ac:dyDescent="0.25">
      <c r="A284" s="152">
        <v>1</v>
      </c>
      <c r="B284" s="24" t="s">
        <v>42</v>
      </c>
      <c r="C284" s="64"/>
      <c r="D284" s="16"/>
      <c r="E284" s="62"/>
      <c r="F284" s="64"/>
      <c r="G284" s="16"/>
      <c r="H284" s="62"/>
      <c r="I284" s="93" t="s">
        <v>171</v>
      </c>
      <c r="J284" s="17" t="s">
        <v>171</v>
      </c>
      <c r="K284" s="18"/>
      <c r="L284" s="157" t="s">
        <v>145</v>
      </c>
      <c r="M284" s="14" t="str">
        <f t="shared" ref="M284:M291" si="42">IF(D284=R284,Q284,IF(G284=D284,N284,IF(G284&gt;D284,O284,IF(G284&lt;D284,P284,Q284))))</f>
        <v>NUEVO</v>
      </c>
      <c r="N284" s="19" t="s">
        <v>2</v>
      </c>
      <c r="O284" s="19" t="s">
        <v>3</v>
      </c>
      <c r="P284" s="19" t="s">
        <v>4</v>
      </c>
      <c r="Q284" s="19" t="s">
        <v>5</v>
      </c>
      <c r="R284"/>
      <c r="S284"/>
      <c r="U284" s="23"/>
    </row>
    <row r="285" spans="1:32" s="14" customFormat="1" ht="10.5" customHeight="1" x14ac:dyDescent="0.25">
      <c r="A285" s="152">
        <v>1</v>
      </c>
      <c r="B285" s="24" t="s">
        <v>310</v>
      </c>
      <c r="C285" s="64"/>
      <c r="D285" s="16">
        <v>1.25</v>
      </c>
      <c r="E285" s="62"/>
      <c r="F285" s="64"/>
      <c r="G285" s="16">
        <v>1.25</v>
      </c>
      <c r="H285" s="62"/>
      <c r="I285" s="93">
        <f t="shared" ref="I285:I291" si="43">IF(D285=R285,0,(+G285-D285)/+D285)</f>
        <v>0</v>
      </c>
      <c r="J285" s="17" t="str">
        <f t="shared" ref="J285:J291" si="44">M285</f>
        <v>IGUAL</v>
      </c>
      <c r="K285" s="18"/>
      <c r="L285" s="157" t="s">
        <v>145</v>
      </c>
      <c r="M285" s="14" t="str">
        <f t="shared" si="42"/>
        <v>IGUAL</v>
      </c>
      <c r="N285" s="19" t="s">
        <v>2</v>
      </c>
      <c r="O285" s="19" t="s">
        <v>3</v>
      </c>
      <c r="P285" s="19" t="s">
        <v>4</v>
      </c>
      <c r="Q285" s="19" t="s">
        <v>5</v>
      </c>
      <c r="R285"/>
      <c r="S285"/>
      <c r="U285" s="23"/>
    </row>
    <row r="286" spans="1:32" s="14" customFormat="1" ht="10.5" customHeight="1" x14ac:dyDescent="0.25">
      <c r="A286" s="152">
        <v>1</v>
      </c>
      <c r="B286" s="24" t="s">
        <v>311</v>
      </c>
      <c r="C286" s="64"/>
      <c r="D286" s="16">
        <v>1</v>
      </c>
      <c r="E286" s="62"/>
      <c r="F286" s="64"/>
      <c r="G286" s="16">
        <v>1</v>
      </c>
      <c r="H286" s="62"/>
      <c r="I286" s="93">
        <f t="shared" si="43"/>
        <v>0</v>
      </c>
      <c r="J286" s="17" t="str">
        <f t="shared" si="44"/>
        <v>IGUAL</v>
      </c>
      <c r="K286" s="18"/>
      <c r="L286" s="157" t="s">
        <v>145</v>
      </c>
      <c r="M286" s="14" t="str">
        <f t="shared" si="42"/>
        <v>IGUAL</v>
      </c>
      <c r="N286" s="19" t="s">
        <v>2</v>
      </c>
      <c r="O286" s="19" t="s">
        <v>3</v>
      </c>
      <c r="P286" s="19" t="s">
        <v>4</v>
      </c>
      <c r="Q286" s="19" t="s">
        <v>5</v>
      </c>
      <c r="R286"/>
      <c r="S286"/>
      <c r="U286" s="23"/>
    </row>
    <row r="287" spans="1:32" s="14" customFormat="1" ht="10.5" customHeight="1" x14ac:dyDescent="0.25">
      <c r="A287" s="152">
        <v>1</v>
      </c>
      <c r="B287" s="24" t="s">
        <v>312</v>
      </c>
      <c r="C287" s="64"/>
      <c r="D287" s="16">
        <v>0.75</v>
      </c>
      <c r="E287" s="62"/>
      <c r="F287" s="64"/>
      <c r="G287" s="16">
        <v>0.75</v>
      </c>
      <c r="H287" s="62"/>
      <c r="I287" s="93">
        <f t="shared" si="43"/>
        <v>0</v>
      </c>
      <c r="J287" s="17" t="str">
        <f t="shared" si="44"/>
        <v>IGUAL</v>
      </c>
      <c r="K287" s="18"/>
      <c r="L287" s="157" t="s">
        <v>145</v>
      </c>
      <c r="M287" s="14" t="str">
        <f t="shared" si="42"/>
        <v>IGUAL</v>
      </c>
      <c r="N287" s="19" t="s">
        <v>2</v>
      </c>
      <c r="O287" s="19" t="s">
        <v>3</v>
      </c>
      <c r="P287" s="19" t="s">
        <v>4</v>
      </c>
      <c r="Q287" s="19" t="s">
        <v>5</v>
      </c>
      <c r="R287"/>
      <c r="S287"/>
      <c r="U287" s="23"/>
    </row>
    <row r="288" spans="1:32" s="14" customFormat="1" ht="10.5" customHeight="1" x14ac:dyDescent="0.25">
      <c r="A288" s="152">
        <v>1</v>
      </c>
      <c r="B288" s="24">
        <v>1000</v>
      </c>
      <c r="C288" s="64"/>
      <c r="D288" s="16">
        <v>0.5</v>
      </c>
      <c r="E288" s="62"/>
      <c r="F288" s="64"/>
      <c r="G288" s="16">
        <v>0.5</v>
      </c>
      <c r="H288" s="62"/>
      <c r="I288" s="93">
        <f t="shared" si="43"/>
        <v>0</v>
      </c>
      <c r="J288" s="17" t="str">
        <f t="shared" si="44"/>
        <v>IGUAL</v>
      </c>
      <c r="K288" s="18"/>
      <c r="L288" s="157" t="s">
        <v>145</v>
      </c>
      <c r="M288" s="14" t="str">
        <f t="shared" si="42"/>
        <v>IGUAL</v>
      </c>
      <c r="N288" s="19" t="s">
        <v>2</v>
      </c>
      <c r="O288" s="19" t="s">
        <v>3</v>
      </c>
      <c r="P288" s="19" t="s">
        <v>4</v>
      </c>
      <c r="Q288" s="19" t="s">
        <v>5</v>
      </c>
      <c r="R288"/>
      <c r="S288"/>
      <c r="U288" s="23"/>
    </row>
    <row r="289" spans="1:21" s="14" customFormat="1" ht="10.5" customHeight="1" x14ac:dyDescent="0.25">
      <c r="A289" s="152">
        <v>1</v>
      </c>
      <c r="B289" s="24">
        <v>1500</v>
      </c>
      <c r="C289" s="64"/>
      <c r="D289" s="16">
        <v>0.4</v>
      </c>
      <c r="E289" s="62"/>
      <c r="F289" s="64"/>
      <c r="G289" s="16">
        <v>0.4</v>
      </c>
      <c r="H289" s="62"/>
      <c r="I289" s="93">
        <f t="shared" si="43"/>
        <v>0</v>
      </c>
      <c r="J289" s="17" t="str">
        <f t="shared" si="44"/>
        <v>IGUAL</v>
      </c>
      <c r="K289" s="18"/>
      <c r="L289" s="157" t="s">
        <v>145</v>
      </c>
      <c r="M289" s="14" t="str">
        <f t="shared" si="42"/>
        <v>IGUAL</v>
      </c>
      <c r="N289" s="19" t="s">
        <v>2</v>
      </c>
      <c r="O289" s="19" t="s">
        <v>3</v>
      </c>
      <c r="P289" s="19" t="s">
        <v>4</v>
      </c>
      <c r="Q289" s="19" t="s">
        <v>5</v>
      </c>
      <c r="R289"/>
      <c r="S289"/>
      <c r="U289" s="23"/>
    </row>
    <row r="290" spans="1:21" s="14" customFormat="1" ht="10.5" customHeight="1" x14ac:dyDescent="0.25">
      <c r="A290" s="152">
        <v>1</v>
      </c>
      <c r="B290" s="24">
        <v>5000</v>
      </c>
      <c r="C290" s="64"/>
      <c r="D290" s="16">
        <v>0.2</v>
      </c>
      <c r="E290" s="62"/>
      <c r="F290" s="64"/>
      <c r="G290" s="16">
        <v>0.2</v>
      </c>
      <c r="H290" s="62"/>
      <c r="I290" s="93">
        <f t="shared" si="43"/>
        <v>0</v>
      </c>
      <c r="J290" s="17" t="str">
        <f t="shared" si="44"/>
        <v>IGUAL</v>
      </c>
      <c r="K290" s="18"/>
      <c r="L290" s="157" t="s">
        <v>145</v>
      </c>
      <c r="M290" s="14" t="str">
        <f t="shared" si="42"/>
        <v>IGUAL</v>
      </c>
      <c r="N290" s="19" t="s">
        <v>2</v>
      </c>
      <c r="O290" s="19" t="s">
        <v>3</v>
      </c>
      <c r="P290" s="19" t="s">
        <v>4</v>
      </c>
      <c r="Q290" s="19" t="s">
        <v>5</v>
      </c>
      <c r="R290"/>
      <c r="S290"/>
      <c r="U290" s="23"/>
    </row>
    <row r="291" spans="1:21" s="14" customFormat="1" ht="10.5" customHeight="1" x14ac:dyDescent="0.25">
      <c r="A291" s="152">
        <v>1</v>
      </c>
      <c r="B291" s="24" t="s">
        <v>233</v>
      </c>
      <c r="C291" s="64"/>
      <c r="D291" s="16">
        <v>0.1</v>
      </c>
      <c r="E291" s="62"/>
      <c r="F291" s="64"/>
      <c r="G291" s="16">
        <v>0.1</v>
      </c>
      <c r="H291" s="62"/>
      <c r="I291" s="93">
        <f t="shared" si="43"/>
        <v>0</v>
      </c>
      <c r="J291" s="17" t="str">
        <f t="shared" si="44"/>
        <v>IGUAL</v>
      </c>
      <c r="K291" s="18"/>
      <c r="L291" s="157" t="s">
        <v>145</v>
      </c>
      <c r="M291" s="14" t="str">
        <f t="shared" si="42"/>
        <v>IGUAL</v>
      </c>
      <c r="N291" s="19" t="s">
        <v>2</v>
      </c>
      <c r="O291" s="19" t="s">
        <v>3</v>
      </c>
      <c r="P291" s="19" t="s">
        <v>4</v>
      </c>
      <c r="Q291" s="19" t="s">
        <v>5</v>
      </c>
      <c r="R291"/>
      <c r="S291"/>
      <c r="U291" s="23"/>
    </row>
    <row r="292" spans="1:21" s="14" customFormat="1" ht="10.5" customHeight="1" x14ac:dyDescent="0.25">
      <c r="A292" s="152">
        <v>1</v>
      </c>
      <c r="B292" s="24" t="s">
        <v>141</v>
      </c>
      <c r="C292" s="64"/>
      <c r="D292" s="16"/>
      <c r="E292" s="62"/>
      <c r="F292" s="64"/>
      <c r="G292" s="16"/>
      <c r="H292" s="62"/>
      <c r="I292" s="93" t="s">
        <v>171</v>
      </c>
      <c r="J292" s="17" t="s">
        <v>171</v>
      </c>
      <c r="K292" s="18"/>
      <c r="L292" s="157" t="s">
        <v>145</v>
      </c>
      <c r="M292" s="14" t="str">
        <f>IF(D292=R292,Q292,IF(G292=D292,N292,IF(G292&gt;D292,O292,IF(G292&lt;D292,P292,Q292))))</f>
        <v>NUEVO</v>
      </c>
      <c r="N292" s="19" t="s">
        <v>2</v>
      </c>
      <c r="O292" s="19" t="s">
        <v>3</v>
      </c>
      <c r="P292" s="19" t="s">
        <v>4</v>
      </c>
      <c r="Q292" s="19" t="s">
        <v>5</v>
      </c>
      <c r="R292"/>
      <c r="S292"/>
      <c r="U292" s="23"/>
    </row>
    <row r="293" spans="1:21" s="14" customFormat="1" ht="10.5" customHeight="1" x14ac:dyDescent="0.2">
      <c r="A293" s="152">
        <v>1</v>
      </c>
      <c r="B293" s="126" t="s">
        <v>75</v>
      </c>
      <c r="C293" s="120"/>
      <c r="D293" s="109"/>
      <c r="E293" s="110"/>
      <c r="F293" s="120"/>
      <c r="G293" s="109"/>
      <c r="H293" s="110"/>
      <c r="I293" s="111"/>
      <c r="J293" s="112"/>
      <c r="K293" s="119"/>
      <c r="L293" s="157"/>
      <c r="U293" s="23"/>
    </row>
    <row r="294" spans="1:21" s="14" customFormat="1" ht="10.5" customHeight="1" x14ac:dyDescent="0.25">
      <c r="A294" s="152">
        <v>1</v>
      </c>
      <c r="B294" s="24" t="s">
        <v>313</v>
      </c>
      <c r="C294" s="64"/>
      <c r="D294" s="22">
        <v>0.38</v>
      </c>
      <c r="E294" s="62"/>
      <c r="F294" s="64"/>
      <c r="G294" s="22">
        <v>0.38</v>
      </c>
      <c r="H294" s="62"/>
      <c r="I294" s="93">
        <f t="shared" ref="I294:I318" si="45">IF(D294=R294,0,(+G294-D294)/+D294)</f>
        <v>0</v>
      </c>
      <c r="J294" s="17" t="str">
        <f t="shared" ref="J294:J318" si="46">M294</f>
        <v>IGUAL</v>
      </c>
      <c r="K294" s="18"/>
      <c r="L294" s="157" t="s">
        <v>145</v>
      </c>
      <c r="M294" s="14" t="str">
        <f t="shared" ref="M294:M320" si="47">IF(D294=R294,Q294,IF(G294=D294,N294,IF(G294&gt;D294,O294,IF(G294&lt;D294,P294,Q294))))</f>
        <v>IGUAL</v>
      </c>
      <c r="N294" s="19" t="s">
        <v>2</v>
      </c>
      <c r="O294" s="19" t="s">
        <v>3</v>
      </c>
      <c r="P294" s="19" t="s">
        <v>4</v>
      </c>
      <c r="Q294" s="19" t="s">
        <v>5</v>
      </c>
      <c r="R294"/>
      <c r="S294"/>
      <c r="T294" s="14">
        <f t="shared" ref="T294:T320" si="48">+G294*61.38</f>
        <v>23.324400000000001</v>
      </c>
      <c r="U294" s="23"/>
    </row>
    <row r="295" spans="1:21" s="14" customFormat="1" ht="10.5" customHeight="1" x14ac:dyDescent="0.25">
      <c r="A295" s="152">
        <v>1</v>
      </c>
      <c r="B295" s="24" t="s">
        <v>314</v>
      </c>
      <c r="C295" s="64"/>
      <c r="D295" s="22">
        <v>0.38</v>
      </c>
      <c r="E295" s="62"/>
      <c r="F295" s="64"/>
      <c r="G295" s="22">
        <v>0.38</v>
      </c>
      <c r="H295" s="62"/>
      <c r="I295" s="93">
        <f t="shared" si="45"/>
        <v>0</v>
      </c>
      <c r="J295" s="17" t="str">
        <f t="shared" si="46"/>
        <v>IGUAL</v>
      </c>
      <c r="K295" s="18"/>
      <c r="L295" s="157" t="s">
        <v>145</v>
      </c>
      <c r="M295" s="14" t="str">
        <f t="shared" si="47"/>
        <v>IGUAL</v>
      </c>
      <c r="N295" s="19" t="s">
        <v>2</v>
      </c>
      <c r="O295" s="19" t="s">
        <v>3</v>
      </c>
      <c r="P295" s="19" t="s">
        <v>4</v>
      </c>
      <c r="Q295" s="19" t="s">
        <v>5</v>
      </c>
      <c r="R295"/>
      <c r="S295"/>
      <c r="T295" s="14">
        <f t="shared" si="48"/>
        <v>23.324400000000001</v>
      </c>
      <c r="U295" s="23"/>
    </row>
    <row r="296" spans="1:21" s="14" customFormat="1" ht="10.5" customHeight="1" x14ac:dyDescent="0.25">
      <c r="A296" s="152">
        <v>1</v>
      </c>
      <c r="B296" s="24" t="s">
        <v>315</v>
      </c>
      <c r="C296" s="64"/>
      <c r="D296" s="22">
        <v>0.38</v>
      </c>
      <c r="E296" s="62"/>
      <c r="F296" s="64"/>
      <c r="G296" s="22">
        <v>0.38</v>
      </c>
      <c r="H296" s="62"/>
      <c r="I296" s="93">
        <f t="shared" si="45"/>
        <v>0</v>
      </c>
      <c r="J296" s="17" t="str">
        <f t="shared" si="46"/>
        <v>IGUAL</v>
      </c>
      <c r="K296" s="18"/>
      <c r="L296" s="157" t="s">
        <v>145</v>
      </c>
      <c r="M296" s="14" t="str">
        <f t="shared" si="47"/>
        <v>IGUAL</v>
      </c>
      <c r="N296" s="19" t="s">
        <v>2</v>
      </c>
      <c r="O296" s="19" t="s">
        <v>3</v>
      </c>
      <c r="P296" s="19" t="s">
        <v>4</v>
      </c>
      <c r="Q296" s="19" t="s">
        <v>5</v>
      </c>
      <c r="R296"/>
      <c r="S296"/>
      <c r="T296" s="14">
        <f t="shared" si="48"/>
        <v>23.324400000000001</v>
      </c>
      <c r="U296" s="23"/>
    </row>
    <row r="297" spans="1:21" s="14" customFormat="1" ht="10.5" customHeight="1" x14ac:dyDescent="0.25">
      <c r="A297" s="152">
        <v>1</v>
      </c>
      <c r="B297" s="24" t="s">
        <v>316</v>
      </c>
      <c r="C297" s="64"/>
      <c r="D297" s="22">
        <v>0.38</v>
      </c>
      <c r="E297" s="62"/>
      <c r="F297" s="64"/>
      <c r="G297" s="22">
        <v>0.38</v>
      </c>
      <c r="H297" s="62"/>
      <c r="I297" s="93">
        <f t="shared" si="45"/>
        <v>0</v>
      </c>
      <c r="J297" s="17" t="str">
        <f t="shared" si="46"/>
        <v>IGUAL</v>
      </c>
      <c r="K297" s="18"/>
      <c r="L297" s="157" t="s">
        <v>145</v>
      </c>
      <c r="M297" s="14" t="str">
        <f t="shared" si="47"/>
        <v>IGUAL</v>
      </c>
      <c r="N297" s="19" t="s">
        <v>2</v>
      </c>
      <c r="O297" s="19" t="s">
        <v>3</v>
      </c>
      <c r="P297" s="19" t="s">
        <v>4</v>
      </c>
      <c r="Q297" s="19" t="s">
        <v>5</v>
      </c>
      <c r="R297"/>
      <c r="S297"/>
      <c r="T297" s="14">
        <f t="shared" si="48"/>
        <v>23.324400000000001</v>
      </c>
      <c r="U297" s="23"/>
    </row>
    <row r="298" spans="1:21" s="14" customFormat="1" ht="10.5" customHeight="1" x14ac:dyDescent="0.25">
      <c r="A298" s="152">
        <v>1</v>
      </c>
      <c r="B298" s="24" t="s">
        <v>317</v>
      </c>
      <c r="C298" s="64"/>
      <c r="D298" s="22">
        <v>0.38</v>
      </c>
      <c r="E298" s="62"/>
      <c r="F298" s="64"/>
      <c r="G298" s="22">
        <v>0.38</v>
      </c>
      <c r="H298" s="62"/>
      <c r="I298" s="93">
        <f t="shared" si="45"/>
        <v>0</v>
      </c>
      <c r="J298" s="17" t="str">
        <f t="shared" si="46"/>
        <v>IGUAL</v>
      </c>
      <c r="K298" s="18"/>
      <c r="L298" s="157" t="s">
        <v>145</v>
      </c>
      <c r="M298" s="14" t="str">
        <f t="shared" si="47"/>
        <v>IGUAL</v>
      </c>
      <c r="N298" s="19" t="s">
        <v>2</v>
      </c>
      <c r="O298" s="19" t="s">
        <v>3</v>
      </c>
      <c r="P298" s="19" t="s">
        <v>4</v>
      </c>
      <c r="Q298" s="19" t="s">
        <v>5</v>
      </c>
      <c r="R298"/>
      <c r="S298"/>
      <c r="T298" s="14">
        <f t="shared" si="48"/>
        <v>23.324400000000001</v>
      </c>
      <c r="U298" s="23"/>
    </row>
    <row r="299" spans="1:21" s="14" customFormat="1" ht="10.5" customHeight="1" x14ac:dyDescent="0.25">
      <c r="A299" s="152">
        <v>1</v>
      </c>
      <c r="B299" s="24" t="s">
        <v>318</v>
      </c>
      <c r="C299" s="64"/>
      <c r="D299" s="22">
        <v>0.38</v>
      </c>
      <c r="E299" s="62"/>
      <c r="F299" s="64"/>
      <c r="G299" s="22">
        <v>0.38</v>
      </c>
      <c r="H299" s="62"/>
      <c r="I299" s="93">
        <f t="shared" si="45"/>
        <v>0</v>
      </c>
      <c r="J299" s="17" t="str">
        <f t="shared" si="46"/>
        <v>IGUAL</v>
      </c>
      <c r="K299" s="18"/>
      <c r="L299" s="157" t="s">
        <v>145</v>
      </c>
      <c r="M299" s="14" t="str">
        <f t="shared" si="47"/>
        <v>IGUAL</v>
      </c>
      <c r="N299" s="19" t="s">
        <v>2</v>
      </c>
      <c r="O299" s="19" t="s">
        <v>3</v>
      </c>
      <c r="P299" s="19" t="s">
        <v>4</v>
      </c>
      <c r="Q299" s="19" t="s">
        <v>5</v>
      </c>
      <c r="R299"/>
      <c r="S299"/>
      <c r="T299" s="14">
        <f t="shared" si="48"/>
        <v>23.324400000000001</v>
      </c>
      <c r="U299" s="23"/>
    </row>
    <row r="300" spans="1:21" s="14" customFormat="1" ht="10.5" customHeight="1" x14ac:dyDescent="0.25">
      <c r="A300" s="152">
        <v>1</v>
      </c>
      <c r="B300" s="24" t="s">
        <v>319</v>
      </c>
      <c r="C300" s="64"/>
      <c r="D300" s="22">
        <v>0.38</v>
      </c>
      <c r="E300" s="62"/>
      <c r="F300" s="64"/>
      <c r="G300" s="22">
        <v>0.38</v>
      </c>
      <c r="H300" s="62"/>
      <c r="I300" s="93">
        <f t="shared" si="45"/>
        <v>0</v>
      </c>
      <c r="J300" s="17" t="str">
        <f t="shared" si="46"/>
        <v>IGUAL</v>
      </c>
      <c r="K300" s="18"/>
      <c r="L300" s="157" t="s">
        <v>145</v>
      </c>
      <c r="M300" s="14" t="str">
        <f t="shared" si="47"/>
        <v>IGUAL</v>
      </c>
      <c r="N300" s="19" t="s">
        <v>2</v>
      </c>
      <c r="O300" s="19" t="s">
        <v>3</v>
      </c>
      <c r="P300" s="19" t="s">
        <v>4</v>
      </c>
      <c r="Q300" s="19" t="s">
        <v>5</v>
      </c>
      <c r="R300"/>
      <c r="S300"/>
      <c r="T300" s="14">
        <f t="shared" si="48"/>
        <v>23.324400000000001</v>
      </c>
      <c r="U300" s="23"/>
    </row>
    <row r="301" spans="1:21" s="14" customFormat="1" ht="10.5" customHeight="1" x14ac:dyDescent="0.25">
      <c r="A301" s="152">
        <v>1</v>
      </c>
      <c r="B301" s="24" t="s">
        <v>320</v>
      </c>
      <c r="C301" s="64"/>
      <c r="D301" s="22">
        <v>0.38</v>
      </c>
      <c r="E301" s="62"/>
      <c r="F301" s="64"/>
      <c r="G301" s="22">
        <v>0.38</v>
      </c>
      <c r="H301" s="62"/>
      <c r="I301" s="93">
        <f t="shared" si="45"/>
        <v>0</v>
      </c>
      <c r="J301" s="17" t="str">
        <f t="shared" si="46"/>
        <v>IGUAL</v>
      </c>
      <c r="K301" s="18"/>
      <c r="L301" s="157" t="s">
        <v>145</v>
      </c>
      <c r="M301" s="14" t="str">
        <f t="shared" si="47"/>
        <v>IGUAL</v>
      </c>
      <c r="N301" s="19" t="s">
        <v>2</v>
      </c>
      <c r="O301" s="19" t="s">
        <v>3</v>
      </c>
      <c r="P301" s="19" t="s">
        <v>4</v>
      </c>
      <c r="Q301" s="19" t="s">
        <v>5</v>
      </c>
      <c r="R301"/>
      <c r="S301"/>
      <c r="T301" s="14">
        <f t="shared" si="48"/>
        <v>23.324400000000001</v>
      </c>
      <c r="U301" s="23"/>
    </row>
    <row r="302" spans="1:21" s="14" customFormat="1" ht="10.5" customHeight="1" x14ac:dyDescent="0.25">
      <c r="A302" s="152">
        <v>1</v>
      </c>
      <c r="B302" s="24" t="s">
        <v>321</v>
      </c>
      <c r="C302" s="64"/>
      <c r="D302" s="22">
        <v>0.38</v>
      </c>
      <c r="E302" s="62"/>
      <c r="F302" s="64"/>
      <c r="G302" s="22">
        <v>0.38</v>
      </c>
      <c r="H302" s="62"/>
      <c r="I302" s="93">
        <f t="shared" si="45"/>
        <v>0</v>
      </c>
      <c r="J302" s="17" t="str">
        <f t="shared" si="46"/>
        <v>IGUAL</v>
      </c>
      <c r="K302" s="18"/>
      <c r="L302" s="157" t="s">
        <v>145</v>
      </c>
      <c r="M302" s="14" t="str">
        <f t="shared" si="47"/>
        <v>IGUAL</v>
      </c>
      <c r="N302" s="19" t="s">
        <v>2</v>
      </c>
      <c r="O302" s="19" t="s">
        <v>3</v>
      </c>
      <c r="P302" s="19" t="s">
        <v>4</v>
      </c>
      <c r="Q302" s="19" t="s">
        <v>5</v>
      </c>
      <c r="R302"/>
      <c r="S302"/>
      <c r="T302" s="14">
        <f t="shared" si="48"/>
        <v>23.324400000000001</v>
      </c>
      <c r="U302" s="23"/>
    </row>
    <row r="303" spans="1:21" s="14" customFormat="1" ht="10.5" customHeight="1" x14ac:dyDescent="0.25">
      <c r="A303" s="152">
        <v>1</v>
      </c>
      <c r="B303" s="24" t="s">
        <v>322</v>
      </c>
      <c r="C303" s="64"/>
      <c r="D303" s="22">
        <v>0.88</v>
      </c>
      <c r="E303" s="62"/>
      <c r="F303" s="64"/>
      <c r="G303" s="22">
        <v>0.88</v>
      </c>
      <c r="H303" s="62"/>
      <c r="I303" s="93">
        <f t="shared" si="45"/>
        <v>0</v>
      </c>
      <c r="J303" s="17" t="str">
        <f t="shared" si="46"/>
        <v>IGUAL</v>
      </c>
      <c r="K303" s="18"/>
      <c r="L303" s="157" t="s">
        <v>145</v>
      </c>
      <c r="M303" s="14" t="str">
        <f t="shared" si="47"/>
        <v>IGUAL</v>
      </c>
      <c r="N303" s="19" t="s">
        <v>2</v>
      </c>
      <c r="O303" s="19" t="s">
        <v>3</v>
      </c>
      <c r="P303" s="19" t="s">
        <v>4</v>
      </c>
      <c r="Q303" s="19" t="s">
        <v>5</v>
      </c>
      <c r="R303"/>
      <c r="S303"/>
      <c r="T303" s="14">
        <f t="shared" si="48"/>
        <v>54.014400000000002</v>
      </c>
      <c r="U303" s="23"/>
    </row>
    <row r="304" spans="1:21" s="14" customFormat="1" ht="10.5" customHeight="1" x14ac:dyDescent="0.25">
      <c r="A304" s="152">
        <v>1</v>
      </c>
      <c r="B304" s="24" t="s">
        <v>323</v>
      </c>
      <c r="C304" s="64"/>
      <c r="D304" s="22">
        <v>0.76</v>
      </c>
      <c r="E304" s="62"/>
      <c r="F304" s="64"/>
      <c r="G304" s="22">
        <v>0.76</v>
      </c>
      <c r="H304" s="62"/>
      <c r="I304" s="93">
        <f t="shared" si="45"/>
        <v>0</v>
      </c>
      <c r="J304" s="17" t="str">
        <f t="shared" si="46"/>
        <v>IGUAL</v>
      </c>
      <c r="K304" s="18"/>
      <c r="L304" s="157" t="s">
        <v>145</v>
      </c>
      <c r="M304" s="14" t="str">
        <f t="shared" si="47"/>
        <v>IGUAL</v>
      </c>
      <c r="N304" s="19" t="s">
        <v>2</v>
      </c>
      <c r="O304" s="19" t="s">
        <v>3</v>
      </c>
      <c r="P304" s="19" t="s">
        <v>4</v>
      </c>
      <c r="Q304" s="19" t="s">
        <v>5</v>
      </c>
      <c r="R304"/>
      <c r="S304"/>
      <c r="T304" s="14">
        <f t="shared" si="48"/>
        <v>46.648800000000001</v>
      </c>
      <c r="U304" s="23"/>
    </row>
    <row r="305" spans="1:21" s="14" customFormat="1" ht="10.5" customHeight="1" x14ac:dyDescent="0.25">
      <c r="A305" s="152">
        <v>1</v>
      </c>
      <c r="B305" s="24" t="s">
        <v>324</v>
      </c>
      <c r="C305" s="64"/>
      <c r="D305" s="22">
        <v>0.76</v>
      </c>
      <c r="E305" s="62"/>
      <c r="F305" s="64"/>
      <c r="G305" s="22">
        <v>0.76</v>
      </c>
      <c r="H305" s="62"/>
      <c r="I305" s="93">
        <f t="shared" si="45"/>
        <v>0</v>
      </c>
      <c r="J305" s="17" t="str">
        <f t="shared" si="46"/>
        <v>IGUAL</v>
      </c>
      <c r="K305" s="18"/>
      <c r="L305" s="157" t="s">
        <v>145</v>
      </c>
      <c r="M305" s="14" t="str">
        <f t="shared" si="47"/>
        <v>IGUAL</v>
      </c>
      <c r="N305" s="19" t="s">
        <v>2</v>
      </c>
      <c r="O305" s="19" t="s">
        <v>3</v>
      </c>
      <c r="P305" s="19" t="s">
        <v>4</v>
      </c>
      <c r="Q305" s="19" t="s">
        <v>5</v>
      </c>
      <c r="R305"/>
      <c r="S305"/>
      <c r="T305" s="14">
        <f t="shared" si="48"/>
        <v>46.648800000000001</v>
      </c>
      <c r="U305" s="23"/>
    </row>
    <row r="306" spans="1:21" s="14" customFormat="1" ht="10.5" customHeight="1" x14ac:dyDescent="0.25">
      <c r="A306" s="152">
        <v>1</v>
      </c>
      <c r="B306" s="24" t="s">
        <v>325</v>
      </c>
      <c r="C306" s="64"/>
      <c r="D306" s="22">
        <v>0.76</v>
      </c>
      <c r="E306" s="62"/>
      <c r="F306" s="64"/>
      <c r="G306" s="22">
        <v>0.76</v>
      </c>
      <c r="H306" s="62"/>
      <c r="I306" s="93">
        <f t="shared" si="45"/>
        <v>0</v>
      </c>
      <c r="J306" s="17" t="str">
        <f t="shared" si="46"/>
        <v>IGUAL</v>
      </c>
      <c r="K306" s="18"/>
      <c r="L306" s="157" t="s">
        <v>145</v>
      </c>
      <c r="M306" s="14" t="str">
        <f t="shared" si="47"/>
        <v>IGUAL</v>
      </c>
      <c r="N306" s="19" t="s">
        <v>2</v>
      </c>
      <c r="O306" s="19" t="s">
        <v>3</v>
      </c>
      <c r="P306" s="19" t="s">
        <v>4</v>
      </c>
      <c r="Q306" s="19" t="s">
        <v>5</v>
      </c>
      <c r="R306"/>
      <c r="S306"/>
      <c r="T306" s="14">
        <f t="shared" si="48"/>
        <v>46.648800000000001</v>
      </c>
      <c r="U306" s="23"/>
    </row>
    <row r="307" spans="1:21" s="14" customFormat="1" ht="10.5" customHeight="1" x14ac:dyDescent="0.25">
      <c r="A307" s="152">
        <v>1</v>
      </c>
      <c r="B307" s="24" t="s">
        <v>326</v>
      </c>
      <c r="C307" s="64"/>
      <c r="D307" s="22">
        <v>0.76</v>
      </c>
      <c r="E307" s="62"/>
      <c r="F307" s="64"/>
      <c r="G307" s="22">
        <v>0.76</v>
      </c>
      <c r="H307" s="62"/>
      <c r="I307" s="93">
        <f t="shared" si="45"/>
        <v>0</v>
      </c>
      <c r="J307" s="17" t="str">
        <f t="shared" si="46"/>
        <v>IGUAL</v>
      </c>
      <c r="K307" s="18"/>
      <c r="L307" s="157" t="s">
        <v>145</v>
      </c>
      <c r="M307" s="14" t="str">
        <f t="shared" si="47"/>
        <v>IGUAL</v>
      </c>
      <c r="N307" s="19" t="s">
        <v>2</v>
      </c>
      <c r="O307" s="19" t="s">
        <v>3</v>
      </c>
      <c r="P307" s="19" t="s">
        <v>4</v>
      </c>
      <c r="Q307" s="19" t="s">
        <v>5</v>
      </c>
      <c r="R307"/>
      <c r="S307"/>
      <c r="T307" s="14">
        <f t="shared" si="48"/>
        <v>46.648800000000001</v>
      </c>
      <c r="U307" s="23"/>
    </row>
    <row r="308" spans="1:21" s="14" customFormat="1" ht="10.5" customHeight="1" x14ac:dyDescent="0.25">
      <c r="A308" s="152">
        <v>1</v>
      </c>
      <c r="B308" s="24" t="s">
        <v>327</v>
      </c>
      <c r="C308" s="64"/>
      <c r="D308" s="22">
        <v>0.76</v>
      </c>
      <c r="E308" s="62"/>
      <c r="F308" s="64"/>
      <c r="G308" s="22">
        <v>0.76</v>
      </c>
      <c r="H308" s="62"/>
      <c r="I308" s="93">
        <f t="shared" si="45"/>
        <v>0</v>
      </c>
      <c r="J308" s="17" t="str">
        <f t="shared" si="46"/>
        <v>IGUAL</v>
      </c>
      <c r="K308" s="18"/>
      <c r="L308" s="157" t="s">
        <v>145</v>
      </c>
      <c r="M308" s="14" t="str">
        <f t="shared" si="47"/>
        <v>IGUAL</v>
      </c>
      <c r="N308" s="19" t="s">
        <v>2</v>
      </c>
      <c r="O308" s="19" t="s">
        <v>3</v>
      </c>
      <c r="P308" s="19" t="s">
        <v>4</v>
      </c>
      <c r="Q308" s="19" t="s">
        <v>5</v>
      </c>
      <c r="R308"/>
      <c r="S308"/>
      <c r="T308" s="14">
        <f t="shared" si="48"/>
        <v>46.648800000000001</v>
      </c>
      <c r="U308" s="23"/>
    </row>
    <row r="309" spans="1:21" s="14" customFormat="1" ht="10.5" customHeight="1" x14ac:dyDescent="0.25">
      <c r="A309" s="152">
        <v>1</v>
      </c>
      <c r="B309" s="24" t="s">
        <v>328</v>
      </c>
      <c r="C309" s="64"/>
      <c r="D309" s="22">
        <v>0.76</v>
      </c>
      <c r="E309" s="62"/>
      <c r="F309" s="64"/>
      <c r="G309" s="22">
        <v>0.76</v>
      </c>
      <c r="H309" s="62"/>
      <c r="I309" s="93">
        <f t="shared" si="45"/>
        <v>0</v>
      </c>
      <c r="J309" s="17" t="str">
        <f t="shared" si="46"/>
        <v>IGUAL</v>
      </c>
      <c r="K309" s="18"/>
      <c r="L309" s="157" t="s">
        <v>145</v>
      </c>
      <c r="M309" s="14" t="str">
        <f t="shared" si="47"/>
        <v>IGUAL</v>
      </c>
      <c r="N309" s="19" t="s">
        <v>2</v>
      </c>
      <c r="O309" s="19" t="s">
        <v>3</v>
      </c>
      <c r="P309" s="19" t="s">
        <v>4</v>
      </c>
      <c r="Q309" s="19" t="s">
        <v>5</v>
      </c>
      <c r="R309"/>
      <c r="S309"/>
      <c r="T309" s="14">
        <f t="shared" si="48"/>
        <v>46.648800000000001</v>
      </c>
      <c r="U309" s="23"/>
    </row>
    <row r="310" spans="1:21" s="14" customFormat="1" ht="10.5" customHeight="1" x14ac:dyDescent="0.25">
      <c r="A310" s="152">
        <v>1</v>
      </c>
      <c r="B310" s="24" t="s">
        <v>329</v>
      </c>
      <c r="C310" s="64"/>
      <c r="D310" s="22">
        <v>0.76</v>
      </c>
      <c r="E310" s="62"/>
      <c r="F310" s="64"/>
      <c r="G310" s="22">
        <v>0.76</v>
      </c>
      <c r="H310" s="62"/>
      <c r="I310" s="93">
        <f t="shared" si="45"/>
        <v>0</v>
      </c>
      <c r="J310" s="17" t="str">
        <f t="shared" si="46"/>
        <v>IGUAL</v>
      </c>
      <c r="K310" s="18"/>
      <c r="L310" s="157" t="s">
        <v>145</v>
      </c>
      <c r="M310" s="14" t="str">
        <f t="shared" si="47"/>
        <v>IGUAL</v>
      </c>
      <c r="N310" s="19" t="s">
        <v>2</v>
      </c>
      <c r="O310" s="19" t="s">
        <v>3</v>
      </c>
      <c r="P310" s="19" t="s">
        <v>4</v>
      </c>
      <c r="Q310" s="19" t="s">
        <v>5</v>
      </c>
      <c r="R310"/>
      <c r="S310"/>
      <c r="T310" s="14">
        <f t="shared" si="48"/>
        <v>46.648800000000001</v>
      </c>
      <c r="U310" s="23"/>
    </row>
    <row r="311" spans="1:21" s="14" customFormat="1" ht="10.5" customHeight="1" x14ac:dyDescent="0.25">
      <c r="A311" s="152">
        <v>1</v>
      </c>
      <c r="B311" s="24" t="s">
        <v>330</v>
      </c>
      <c r="C311" s="64"/>
      <c r="D311" s="22">
        <v>0.76</v>
      </c>
      <c r="E311" s="62"/>
      <c r="F311" s="64"/>
      <c r="G311" s="22">
        <v>0.76</v>
      </c>
      <c r="H311" s="62"/>
      <c r="I311" s="93">
        <f t="shared" si="45"/>
        <v>0</v>
      </c>
      <c r="J311" s="17" t="str">
        <f t="shared" si="46"/>
        <v>IGUAL</v>
      </c>
      <c r="K311" s="18"/>
      <c r="L311" s="157" t="s">
        <v>145</v>
      </c>
      <c r="M311" s="14" t="str">
        <f t="shared" si="47"/>
        <v>IGUAL</v>
      </c>
      <c r="N311" s="19" t="s">
        <v>2</v>
      </c>
      <c r="O311" s="19" t="s">
        <v>3</v>
      </c>
      <c r="P311" s="19" t="s">
        <v>4</v>
      </c>
      <c r="Q311" s="19" t="s">
        <v>5</v>
      </c>
      <c r="R311"/>
      <c r="S311"/>
      <c r="T311" s="14">
        <f t="shared" si="48"/>
        <v>46.648800000000001</v>
      </c>
      <c r="U311" s="23"/>
    </row>
    <row r="312" spans="1:21" s="14" customFormat="1" ht="10.5" customHeight="1" x14ac:dyDescent="0.25">
      <c r="A312" s="152">
        <v>1</v>
      </c>
      <c r="B312" s="24" t="s">
        <v>331</v>
      </c>
      <c r="C312" s="64"/>
      <c r="D312" s="22">
        <v>0.76</v>
      </c>
      <c r="E312" s="62"/>
      <c r="F312" s="64"/>
      <c r="G312" s="22">
        <v>0.76</v>
      </c>
      <c r="H312" s="62"/>
      <c r="I312" s="93">
        <f t="shared" si="45"/>
        <v>0</v>
      </c>
      <c r="J312" s="17" t="str">
        <f t="shared" si="46"/>
        <v>IGUAL</v>
      </c>
      <c r="K312" s="18"/>
      <c r="L312" s="157" t="s">
        <v>145</v>
      </c>
      <c r="M312" s="14" t="str">
        <f t="shared" si="47"/>
        <v>IGUAL</v>
      </c>
      <c r="N312" s="19" t="s">
        <v>2</v>
      </c>
      <c r="O312" s="19" t="s">
        <v>3</v>
      </c>
      <c r="P312" s="19" t="s">
        <v>4</v>
      </c>
      <c r="Q312" s="19" t="s">
        <v>5</v>
      </c>
      <c r="R312"/>
      <c r="S312"/>
      <c r="T312" s="14">
        <f t="shared" si="48"/>
        <v>46.648800000000001</v>
      </c>
      <c r="U312" s="23"/>
    </row>
    <row r="313" spans="1:21" s="14" customFormat="1" ht="10.5" customHeight="1" x14ac:dyDescent="0.25">
      <c r="A313" s="152">
        <v>1</v>
      </c>
      <c r="B313" s="24" t="s">
        <v>332</v>
      </c>
      <c r="C313" s="64"/>
      <c r="D313" s="22">
        <v>0.76</v>
      </c>
      <c r="E313" s="62"/>
      <c r="F313" s="64"/>
      <c r="G313" s="22">
        <v>0.76</v>
      </c>
      <c r="H313" s="62"/>
      <c r="I313" s="93">
        <f t="shared" si="45"/>
        <v>0</v>
      </c>
      <c r="J313" s="17" t="str">
        <f t="shared" si="46"/>
        <v>IGUAL</v>
      </c>
      <c r="K313" s="18"/>
      <c r="L313" s="157" t="s">
        <v>145</v>
      </c>
      <c r="M313" s="14" t="str">
        <f t="shared" si="47"/>
        <v>IGUAL</v>
      </c>
      <c r="N313" s="19" t="s">
        <v>2</v>
      </c>
      <c r="O313" s="19" t="s">
        <v>3</v>
      </c>
      <c r="P313" s="19" t="s">
        <v>4</v>
      </c>
      <c r="Q313" s="19" t="s">
        <v>5</v>
      </c>
      <c r="R313"/>
      <c r="S313"/>
      <c r="T313" s="14">
        <f t="shared" si="48"/>
        <v>46.648800000000001</v>
      </c>
      <c r="U313" s="23"/>
    </row>
    <row r="314" spans="1:21" s="14" customFormat="1" ht="10.5" customHeight="1" x14ac:dyDescent="0.25">
      <c r="A314" s="152">
        <v>1</v>
      </c>
      <c r="B314" s="24" t="s">
        <v>333</v>
      </c>
      <c r="C314" s="64"/>
      <c r="D314" s="22">
        <v>0.76</v>
      </c>
      <c r="E314" s="62"/>
      <c r="F314" s="64"/>
      <c r="G314" s="22">
        <v>0.76</v>
      </c>
      <c r="H314" s="62"/>
      <c r="I314" s="93">
        <f t="shared" si="45"/>
        <v>0</v>
      </c>
      <c r="J314" s="17" t="str">
        <f t="shared" si="46"/>
        <v>IGUAL</v>
      </c>
      <c r="K314" s="18"/>
      <c r="L314" s="157" t="s">
        <v>145</v>
      </c>
      <c r="M314" s="14" t="str">
        <f t="shared" si="47"/>
        <v>IGUAL</v>
      </c>
      <c r="N314" s="19" t="s">
        <v>2</v>
      </c>
      <c r="O314" s="19" t="s">
        <v>3</v>
      </c>
      <c r="P314" s="19" t="s">
        <v>4</v>
      </c>
      <c r="Q314" s="19" t="s">
        <v>5</v>
      </c>
      <c r="R314"/>
      <c r="S314"/>
      <c r="T314" s="14">
        <f t="shared" si="48"/>
        <v>46.648800000000001</v>
      </c>
      <c r="U314" s="23"/>
    </row>
    <row r="315" spans="1:21" s="14" customFormat="1" ht="10.5" customHeight="1" x14ac:dyDescent="0.25">
      <c r="A315" s="152">
        <v>1</v>
      </c>
      <c r="B315" s="24" t="s">
        <v>334</v>
      </c>
      <c r="C315" s="64"/>
      <c r="D315" s="22">
        <v>0.76</v>
      </c>
      <c r="E315" s="62"/>
      <c r="F315" s="64"/>
      <c r="G315" s="22">
        <v>0.76</v>
      </c>
      <c r="H315" s="62"/>
      <c r="I315" s="93">
        <f t="shared" si="45"/>
        <v>0</v>
      </c>
      <c r="J315" s="17" t="str">
        <f t="shared" si="46"/>
        <v>IGUAL</v>
      </c>
      <c r="K315" s="18"/>
      <c r="L315" s="157" t="s">
        <v>145</v>
      </c>
      <c r="M315" s="14" t="str">
        <f t="shared" si="47"/>
        <v>IGUAL</v>
      </c>
      <c r="N315" s="19" t="s">
        <v>2</v>
      </c>
      <c r="O315" s="19" t="s">
        <v>3</v>
      </c>
      <c r="P315" s="19" t="s">
        <v>4</v>
      </c>
      <c r="Q315" s="19" t="s">
        <v>5</v>
      </c>
      <c r="R315"/>
      <c r="S315"/>
      <c r="T315" s="14">
        <f t="shared" si="48"/>
        <v>46.648800000000001</v>
      </c>
      <c r="U315" s="23"/>
    </row>
    <row r="316" spans="1:21" s="14" customFormat="1" ht="10.5" customHeight="1" x14ac:dyDescent="0.25">
      <c r="A316" s="152">
        <v>1</v>
      </c>
      <c r="B316" s="24" t="s">
        <v>335</v>
      </c>
      <c r="C316" s="64"/>
      <c r="D316" s="22">
        <v>0.76</v>
      </c>
      <c r="E316" s="62"/>
      <c r="F316" s="64"/>
      <c r="G316" s="22">
        <v>0.76</v>
      </c>
      <c r="H316" s="62"/>
      <c r="I316" s="93">
        <f t="shared" si="45"/>
        <v>0</v>
      </c>
      <c r="J316" s="17" t="str">
        <f t="shared" si="46"/>
        <v>IGUAL</v>
      </c>
      <c r="K316" s="18"/>
      <c r="L316" s="157" t="s">
        <v>145</v>
      </c>
      <c r="M316" s="14" t="str">
        <f t="shared" si="47"/>
        <v>IGUAL</v>
      </c>
      <c r="N316" s="19" t="s">
        <v>2</v>
      </c>
      <c r="O316" s="19" t="s">
        <v>3</v>
      </c>
      <c r="P316" s="19" t="s">
        <v>4</v>
      </c>
      <c r="Q316" s="19" t="s">
        <v>5</v>
      </c>
      <c r="R316"/>
      <c r="S316"/>
      <c r="T316" s="14">
        <f t="shared" si="48"/>
        <v>46.648800000000001</v>
      </c>
      <c r="U316" s="23"/>
    </row>
    <row r="317" spans="1:21" s="14" customFormat="1" ht="10.5" customHeight="1" x14ac:dyDescent="0.25">
      <c r="A317" s="152">
        <v>1</v>
      </c>
      <c r="B317" s="24" t="s">
        <v>336</v>
      </c>
      <c r="C317" s="64"/>
      <c r="D317" s="22">
        <v>0.76</v>
      </c>
      <c r="E317" s="62"/>
      <c r="F317" s="64"/>
      <c r="G317" s="22">
        <v>0.76</v>
      </c>
      <c r="H317" s="62"/>
      <c r="I317" s="93">
        <f t="shared" si="45"/>
        <v>0</v>
      </c>
      <c r="J317" s="17" t="str">
        <f t="shared" si="46"/>
        <v>IGUAL</v>
      </c>
      <c r="K317" s="18"/>
      <c r="L317" s="157" t="s">
        <v>145</v>
      </c>
      <c r="M317" s="14" t="str">
        <f t="shared" si="47"/>
        <v>IGUAL</v>
      </c>
      <c r="N317" s="19" t="s">
        <v>2</v>
      </c>
      <c r="O317" s="19" t="s">
        <v>3</v>
      </c>
      <c r="P317" s="19" t="s">
        <v>4</v>
      </c>
      <c r="Q317" s="19" t="s">
        <v>5</v>
      </c>
      <c r="R317"/>
      <c r="S317"/>
      <c r="T317" s="14">
        <f t="shared" si="48"/>
        <v>46.648800000000001</v>
      </c>
      <c r="U317" s="23"/>
    </row>
    <row r="318" spans="1:21" s="14" customFormat="1" ht="10.5" customHeight="1" x14ac:dyDescent="0.25">
      <c r="A318" s="152">
        <v>1</v>
      </c>
      <c r="B318" s="24" t="s">
        <v>337</v>
      </c>
      <c r="C318" s="64"/>
      <c r="D318" s="22">
        <v>38</v>
      </c>
      <c r="E318" s="62" t="s">
        <v>171</v>
      </c>
      <c r="F318" s="64"/>
      <c r="G318" s="22">
        <v>38</v>
      </c>
      <c r="H318" s="62"/>
      <c r="I318" s="93">
        <f t="shared" si="45"/>
        <v>0</v>
      </c>
      <c r="J318" s="17" t="str">
        <f t="shared" si="46"/>
        <v>IGUAL</v>
      </c>
      <c r="K318" s="18"/>
      <c r="L318" s="157" t="s">
        <v>145</v>
      </c>
      <c r="M318" s="14" t="str">
        <f t="shared" si="47"/>
        <v>IGUAL</v>
      </c>
      <c r="N318" s="19" t="s">
        <v>2</v>
      </c>
      <c r="O318" s="19" t="s">
        <v>3</v>
      </c>
      <c r="P318" s="19" t="s">
        <v>4</v>
      </c>
      <c r="Q318" s="19" t="s">
        <v>5</v>
      </c>
      <c r="R318"/>
      <c r="S318"/>
      <c r="T318" s="14">
        <f t="shared" si="48"/>
        <v>2332.44</v>
      </c>
      <c r="U318" s="23"/>
    </row>
    <row r="319" spans="1:21" s="14" customFormat="1" ht="10.5" customHeight="1" x14ac:dyDescent="0.25">
      <c r="A319" s="152">
        <v>1</v>
      </c>
      <c r="B319" s="24" t="s">
        <v>140</v>
      </c>
      <c r="C319" s="64"/>
      <c r="D319" s="22"/>
      <c r="E319" s="62"/>
      <c r="F319" s="64"/>
      <c r="G319" s="22"/>
      <c r="H319" s="62"/>
      <c r="I319" s="93" t="s">
        <v>171</v>
      </c>
      <c r="J319" s="17" t="s">
        <v>171</v>
      </c>
      <c r="K319" s="18"/>
      <c r="L319" s="157" t="s">
        <v>145</v>
      </c>
      <c r="M319" s="14" t="str">
        <f t="shared" si="47"/>
        <v>NUEVO</v>
      </c>
      <c r="N319" s="19" t="s">
        <v>2</v>
      </c>
      <c r="O319" s="19" t="s">
        <v>3</v>
      </c>
      <c r="P319" s="19" t="s">
        <v>4</v>
      </c>
      <c r="Q319" s="19" t="s">
        <v>5</v>
      </c>
      <c r="R319"/>
      <c r="S319"/>
      <c r="T319" s="14">
        <f t="shared" si="48"/>
        <v>0</v>
      </c>
      <c r="U319" s="23"/>
    </row>
    <row r="320" spans="1:21" s="14" customFormat="1" ht="10.5" customHeight="1" x14ac:dyDescent="0.25">
      <c r="A320" s="152">
        <v>1</v>
      </c>
      <c r="B320" s="24" t="s">
        <v>140</v>
      </c>
      <c r="C320" s="64"/>
      <c r="D320" s="22"/>
      <c r="E320" s="62"/>
      <c r="F320" s="64"/>
      <c r="G320" s="22"/>
      <c r="H320" s="62"/>
      <c r="I320" s="93" t="s">
        <v>171</v>
      </c>
      <c r="J320" s="17" t="s">
        <v>171</v>
      </c>
      <c r="K320" s="18"/>
      <c r="L320" s="157" t="s">
        <v>145</v>
      </c>
      <c r="M320" s="14" t="str">
        <f t="shared" si="47"/>
        <v>NUEVO</v>
      </c>
      <c r="N320" s="19" t="s">
        <v>2</v>
      </c>
      <c r="O320" s="19" t="s">
        <v>3</v>
      </c>
      <c r="P320" s="19" t="s">
        <v>4</v>
      </c>
      <c r="Q320" s="19" t="s">
        <v>5</v>
      </c>
      <c r="R320"/>
      <c r="S320"/>
      <c r="T320" s="14">
        <f t="shared" si="48"/>
        <v>0</v>
      </c>
      <c r="U320" s="23"/>
    </row>
    <row r="321" spans="1:21" s="14" customFormat="1" ht="10.5" customHeight="1" x14ac:dyDescent="0.25">
      <c r="A321" s="152">
        <v>1</v>
      </c>
      <c r="B321" s="24" t="s">
        <v>140</v>
      </c>
      <c r="C321" s="64"/>
      <c r="D321" s="22"/>
      <c r="E321" s="62"/>
      <c r="F321" s="64"/>
      <c r="G321" s="22"/>
      <c r="H321" s="62"/>
      <c r="I321" s="93" t="s">
        <v>171</v>
      </c>
      <c r="J321" s="17" t="s">
        <v>171</v>
      </c>
      <c r="K321" s="18"/>
      <c r="L321" s="157" t="s">
        <v>145</v>
      </c>
      <c r="M321" s="14" t="str">
        <f>IF(D321=R321,Q321,IF(G321=D321,N321,IF(G321&gt;D321,O321,IF(G321&lt;D321,P321,Q321))))</f>
        <v>NUEVO</v>
      </c>
      <c r="N321" s="19" t="s">
        <v>2</v>
      </c>
      <c r="O321" s="19" t="s">
        <v>3</v>
      </c>
      <c r="P321" s="19" t="s">
        <v>4</v>
      </c>
      <c r="Q321" s="19" t="s">
        <v>5</v>
      </c>
      <c r="R321"/>
      <c r="S321"/>
      <c r="T321" s="14">
        <f>+G321*61.38</f>
        <v>0</v>
      </c>
      <c r="U321" s="23"/>
    </row>
    <row r="322" spans="1:21" s="14" customFormat="1" ht="10.5" customHeight="1" x14ac:dyDescent="0.2">
      <c r="A322" s="152">
        <v>1</v>
      </c>
      <c r="B322" s="24"/>
      <c r="C322" s="80"/>
      <c r="D322" s="22"/>
      <c r="E322" s="62"/>
      <c r="F322" s="80"/>
      <c r="G322" s="22"/>
      <c r="H322" s="62"/>
      <c r="I322" s="93"/>
      <c r="J322" s="17"/>
      <c r="K322" s="18"/>
      <c r="L322" s="157" t="s">
        <v>136</v>
      </c>
      <c r="M322" s="14" t="str">
        <f>IF(E322=R322,Q322,IF(H322=E322,N322,IF(H322&gt;E322,O322,IF(H322&lt;E322,P322,Q322))))</f>
        <v>NUEVO</v>
      </c>
      <c r="N322" s="19" t="s">
        <v>2</v>
      </c>
      <c r="O322" s="19" t="s">
        <v>3</v>
      </c>
      <c r="P322" s="19" t="s">
        <v>4</v>
      </c>
      <c r="Q322" s="19" t="s">
        <v>5</v>
      </c>
      <c r="T322" s="154"/>
      <c r="U322" s="23"/>
    </row>
    <row r="323" spans="1:21" s="14" customFormat="1" ht="10.5" customHeight="1" x14ac:dyDescent="0.2">
      <c r="A323" s="152">
        <v>1</v>
      </c>
      <c r="B323" s="126" t="s">
        <v>76</v>
      </c>
      <c r="C323" s="120"/>
      <c r="D323" s="109"/>
      <c r="E323" s="110"/>
      <c r="F323" s="120"/>
      <c r="G323" s="109"/>
      <c r="H323" s="110"/>
      <c r="I323" s="121"/>
      <c r="J323" s="112"/>
      <c r="K323" s="119"/>
      <c r="L323" s="157" t="s">
        <v>136</v>
      </c>
      <c r="M323" s="14" t="str">
        <f>IF(E323=R323,Q323,IF(H323=E323,N323,IF(H323&gt;E323,O323,IF(H323&lt;E323,P323,Q323))))</f>
        <v>NUEVO</v>
      </c>
      <c r="N323" s="19" t="s">
        <v>2</v>
      </c>
      <c r="O323" s="19" t="s">
        <v>3</v>
      </c>
      <c r="P323" s="19" t="s">
        <v>4</v>
      </c>
      <c r="Q323" s="19" t="s">
        <v>5</v>
      </c>
      <c r="U323" s="23"/>
    </row>
    <row r="324" spans="1:21" s="14" customFormat="1" ht="10.5" customHeight="1" x14ac:dyDescent="0.25">
      <c r="A324" s="152">
        <v>1</v>
      </c>
      <c r="B324" s="24" t="s">
        <v>9</v>
      </c>
      <c r="C324" s="64"/>
      <c r="D324" s="16">
        <v>1</v>
      </c>
      <c r="E324" s="62"/>
      <c r="F324" s="64"/>
      <c r="G324" s="16">
        <v>1</v>
      </c>
      <c r="H324" s="62"/>
      <c r="I324" s="93">
        <f>IF(E324=R324,0,(+H324-E324)/+E324)</f>
        <v>0</v>
      </c>
      <c r="J324" s="17" t="str">
        <f t="shared" ref="J324:J325" si="49">M324</f>
        <v>IGUAL</v>
      </c>
      <c r="K324" s="18"/>
      <c r="L324" s="157" t="s">
        <v>145</v>
      </c>
      <c r="M324" s="14" t="str">
        <f t="shared" ref="M324:M325" si="50">IF(D324=R324,Q324,IF(G324=D324,N324,IF(G324&gt;D324,O324,IF(G324&lt;D324,P324,Q324))))</f>
        <v>IGUAL</v>
      </c>
      <c r="N324" s="19" t="s">
        <v>2</v>
      </c>
      <c r="O324" s="19" t="s">
        <v>3</v>
      </c>
      <c r="P324" s="19" t="s">
        <v>4</v>
      </c>
      <c r="Q324" s="19" t="s">
        <v>5</v>
      </c>
      <c r="R324"/>
      <c r="S324"/>
      <c r="T324" s="14">
        <f t="shared" ref="T324:T325" si="51">+G324*61.38</f>
        <v>61.38</v>
      </c>
      <c r="U324" s="23"/>
    </row>
    <row r="325" spans="1:21" s="14" customFormat="1" ht="10.5" customHeight="1" x14ac:dyDescent="0.25">
      <c r="A325" s="152">
        <v>1</v>
      </c>
      <c r="B325" s="24" t="s">
        <v>35</v>
      </c>
      <c r="C325" s="64"/>
      <c r="D325" s="16">
        <v>1</v>
      </c>
      <c r="E325" s="77"/>
      <c r="F325" s="64"/>
      <c r="G325" s="16">
        <v>1</v>
      </c>
      <c r="H325" s="77"/>
      <c r="I325" s="93">
        <f>IF(E325=R325,0,(+H325-E325)/+E325)</f>
        <v>0</v>
      </c>
      <c r="J325" s="17" t="str">
        <f t="shared" si="49"/>
        <v>IGUAL</v>
      </c>
      <c r="K325" s="18"/>
      <c r="L325" s="157" t="s">
        <v>145</v>
      </c>
      <c r="M325" s="14" t="str">
        <f t="shared" si="50"/>
        <v>IGUAL</v>
      </c>
      <c r="N325" s="19" t="s">
        <v>2</v>
      </c>
      <c r="O325" s="19" t="s">
        <v>3</v>
      </c>
      <c r="P325" s="19" t="s">
        <v>4</v>
      </c>
      <c r="Q325" s="19" t="s">
        <v>5</v>
      </c>
      <c r="R325"/>
      <c r="S325"/>
      <c r="T325" s="14">
        <f t="shared" si="51"/>
        <v>61.38</v>
      </c>
      <c r="U325" s="23"/>
    </row>
    <row r="326" spans="1:21" s="14" customFormat="1" ht="10.5" customHeight="1" x14ac:dyDescent="0.2">
      <c r="A326" s="152">
        <v>1</v>
      </c>
      <c r="B326" s="24"/>
      <c r="C326" s="64"/>
      <c r="D326" s="16"/>
      <c r="E326" s="77"/>
      <c r="F326" s="64"/>
      <c r="G326" s="16"/>
      <c r="H326" s="77"/>
      <c r="I326" s="93"/>
      <c r="J326" s="17"/>
      <c r="K326" s="18"/>
      <c r="L326" s="157"/>
      <c r="N326" s="19"/>
      <c r="O326" s="19"/>
      <c r="P326" s="19"/>
      <c r="Q326" s="19"/>
      <c r="U326" s="23"/>
    </row>
    <row r="327" spans="1:21" customFormat="1" ht="10.5" customHeight="1" x14ac:dyDescent="0.25">
      <c r="A327" s="152">
        <v>1</v>
      </c>
      <c r="B327" s="126" t="s">
        <v>77</v>
      </c>
      <c r="C327" s="120"/>
      <c r="D327" s="109"/>
      <c r="E327" s="110"/>
      <c r="F327" s="120"/>
      <c r="G327" s="109"/>
      <c r="H327" s="110"/>
      <c r="I327" s="121"/>
      <c r="J327" s="130"/>
      <c r="K327" s="119"/>
      <c r="L327" s="157" t="s">
        <v>136</v>
      </c>
      <c r="M327" s="14" t="str">
        <f>IF(E327=R327,Q327,IF(H327=E327,N327,IF(H327&gt;E327,O327,IF(H327&lt;E327,P327,Q327))))</f>
        <v>NUEVO</v>
      </c>
      <c r="N327" s="19" t="s">
        <v>2</v>
      </c>
      <c r="O327" s="19" t="s">
        <v>3</v>
      </c>
      <c r="P327" s="19" t="s">
        <v>4</v>
      </c>
      <c r="Q327" s="19" t="s">
        <v>5</v>
      </c>
      <c r="U327" s="23"/>
    </row>
    <row r="328" spans="1:21" customFormat="1" ht="10.5" customHeight="1" x14ac:dyDescent="0.25">
      <c r="A328" s="152">
        <v>1</v>
      </c>
      <c r="B328" s="24" t="s">
        <v>50</v>
      </c>
      <c r="C328" s="64"/>
      <c r="D328" s="16"/>
      <c r="E328" s="62"/>
      <c r="F328" s="64"/>
      <c r="G328" s="16"/>
      <c r="H328" s="62"/>
      <c r="I328" s="38"/>
      <c r="J328" s="28"/>
      <c r="K328" s="18"/>
      <c r="L328" s="157" t="s">
        <v>136</v>
      </c>
      <c r="M328" s="14" t="str">
        <f>IF(E328=R328,Q328,IF(H328=E328,N328,IF(H328&gt;E328,O328,IF(H328&lt;E328,P328,Q328))))</f>
        <v>NUEVO</v>
      </c>
      <c r="N328" s="19" t="s">
        <v>2</v>
      </c>
      <c r="O328" s="19" t="s">
        <v>3</v>
      </c>
      <c r="P328" s="19" t="s">
        <v>4</v>
      </c>
      <c r="Q328" s="19" t="s">
        <v>5</v>
      </c>
      <c r="U328" s="23"/>
    </row>
    <row r="329" spans="1:21" customFormat="1" ht="10.5" customHeight="1" x14ac:dyDescent="0.25">
      <c r="A329" s="152">
        <v>1</v>
      </c>
      <c r="B329" s="24"/>
      <c r="C329" s="64"/>
      <c r="D329" s="16"/>
      <c r="E329" s="62"/>
      <c r="F329" s="64"/>
      <c r="G329" s="16"/>
      <c r="H329" s="62"/>
      <c r="I329" s="38"/>
      <c r="J329" s="28"/>
      <c r="K329" s="18"/>
      <c r="L329" s="157"/>
      <c r="M329" s="14"/>
      <c r="N329" s="19"/>
      <c r="O329" s="19"/>
      <c r="P329" s="19"/>
      <c r="Q329" s="19"/>
      <c r="U329" s="23"/>
    </row>
    <row r="330" spans="1:21" s="14" customFormat="1" ht="10.5" customHeight="1" x14ac:dyDescent="0.2">
      <c r="A330" s="152">
        <v>1</v>
      </c>
      <c r="B330" s="107" t="s">
        <v>78</v>
      </c>
      <c r="C330" s="120"/>
      <c r="D330" s="109"/>
      <c r="E330" s="110"/>
      <c r="F330" s="120"/>
      <c r="G330" s="109"/>
      <c r="H330" s="110"/>
      <c r="I330" s="111"/>
      <c r="J330" s="112"/>
      <c r="K330" s="119"/>
      <c r="L330" s="157"/>
      <c r="U330" s="23"/>
    </row>
    <row r="331" spans="1:21" s="14" customFormat="1" ht="10.5" customHeight="1" x14ac:dyDescent="0.2">
      <c r="A331" s="152">
        <v>1</v>
      </c>
      <c r="B331" s="27" t="s">
        <v>338</v>
      </c>
      <c r="C331" s="64"/>
      <c r="D331" s="16"/>
      <c r="E331" s="62"/>
      <c r="F331" s="64"/>
      <c r="G331" s="16"/>
      <c r="H331" s="62"/>
      <c r="I331" s="93" t="s">
        <v>171</v>
      </c>
      <c r="J331" s="17" t="s">
        <v>171</v>
      </c>
      <c r="K331" s="18"/>
      <c r="L331" s="157" t="s">
        <v>136</v>
      </c>
      <c r="M331" s="14" t="str">
        <f t="shared" ref="M331:M341" si="52">IF(E331=R331,Q331,IF(H331=E331,N331,IF(H331&gt;E331,O331,IF(H331&lt;E331,P331,Q331))))</f>
        <v>NUEVO</v>
      </c>
      <c r="N331" s="19" t="s">
        <v>2</v>
      </c>
      <c r="O331" s="19" t="s">
        <v>3</v>
      </c>
      <c r="P331" s="19" t="s">
        <v>4</v>
      </c>
      <c r="Q331" s="19" t="s">
        <v>5</v>
      </c>
      <c r="U331" s="23"/>
    </row>
    <row r="332" spans="1:21" s="14" customFormat="1" ht="10.5" customHeight="1" x14ac:dyDescent="0.2">
      <c r="A332" s="152">
        <v>1</v>
      </c>
      <c r="B332" s="27" t="s">
        <v>339</v>
      </c>
      <c r="C332" s="64"/>
      <c r="D332" s="16">
        <v>0.01</v>
      </c>
      <c r="E332" s="62">
        <v>0</v>
      </c>
      <c r="F332" s="64"/>
      <c r="G332" s="16"/>
      <c r="H332" s="62">
        <v>3</v>
      </c>
      <c r="I332" s="93">
        <f t="shared" ref="I332:I339" si="53">IF(E332=R332,0,(+H332-E332)/+E332)</f>
        <v>0</v>
      </c>
      <c r="J332" s="17" t="str">
        <f t="shared" ref="J332:J339" si="54">M332</f>
        <v>NUEVO</v>
      </c>
      <c r="K332" s="18"/>
      <c r="L332" s="157" t="s">
        <v>136</v>
      </c>
      <c r="M332" s="14" t="str">
        <f t="shared" si="52"/>
        <v>NUEVO</v>
      </c>
      <c r="N332" s="19" t="s">
        <v>2</v>
      </c>
      <c r="O332" s="19" t="s">
        <v>3</v>
      </c>
      <c r="P332" s="19" t="s">
        <v>4</v>
      </c>
      <c r="Q332" s="19" t="s">
        <v>5</v>
      </c>
      <c r="U332" s="23"/>
    </row>
    <row r="333" spans="1:21" s="14" customFormat="1" ht="10.5" customHeight="1" x14ac:dyDescent="0.2">
      <c r="A333" s="152">
        <v>1</v>
      </c>
      <c r="B333" s="27" t="s">
        <v>340</v>
      </c>
      <c r="C333" s="64"/>
      <c r="D333" s="16">
        <v>0.61</v>
      </c>
      <c r="E333" s="62">
        <v>0</v>
      </c>
      <c r="F333" s="64"/>
      <c r="G333" s="16"/>
      <c r="H333" s="62">
        <v>60</v>
      </c>
      <c r="I333" s="93">
        <f t="shared" si="53"/>
        <v>0</v>
      </c>
      <c r="J333" s="17" t="str">
        <f t="shared" si="54"/>
        <v>NUEVO</v>
      </c>
      <c r="K333" s="18"/>
      <c r="L333" s="157" t="s">
        <v>136</v>
      </c>
      <c r="M333" s="14" t="str">
        <f t="shared" si="52"/>
        <v>NUEVO</v>
      </c>
      <c r="N333" s="19" t="s">
        <v>2</v>
      </c>
      <c r="O333" s="19" t="s">
        <v>3</v>
      </c>
      <c r="P333" s="19" t="s">
        <v>4</v>
      </c>
      <c r="Q333" s="19" t="s">
        <v>5</v>
      </c>
      <c r="U333" s="23"/>
    </row>
    <row r="334" spans="1:21" s="14" customFormat="1" ht="10.5" customHeight="1" x14ac:dyDescent="0.2">
      <c r="A334" s="152">
        <v>1</v>
      </c>
      <c r="B334" s="27" t="s">
        <v>341</v>
      </c>
      <c r="C334" s="64"/>
      <c r="D334" s="16">
        <v>0.61</v>
      </c>
      <c r="E334" s="62">
        <v>0</v>
      </c>
      <c r="F334" s="64"/>
      <c r="G334" s="16"/>
      <c r="H334" s="62">
        <v>60</v>
      </c>
      <c r="I334" s="93">
        <f t="shared" si="53"/>
        <v>0</v>
      </c>
      <c r="J334" s="17" t="str">
        <f t="shared" si="54"/>
        <v>NUEVO</v>
      </c>
      <c r="K334" s="18"/>
      <c r="L334" s="157" t="s">
        <v>136</v>
      </c>
      <c r="M334" s="14" t="str">
        <f t="shared" si="52"/>
        <v>NUEVO</v>
      </c>
      <c r="N334" s="19" t="s">
        <v>2</v>
      </c>
      <c r="O334" s="19" t="s">
        <v>3</v>
      </c>
      <c r="P334" s="19" t="s">
        <v>4</v>
      </c>
      <c r="Q334" s="19" t="s">
        <v>5</v>
      </c>
      <c r="U334" s="23"/>
    </row>
    <row r="335" spans="1:21" s="14" customFormat="1" ht="10.5" customHeight="1" x14ac:dyDescent="0.2">
      <c r="A335" s="152">
        <v>1</v>
      </c>
      <c r="B335" s="27" t="s">
        <v>342</v>
      </c>
      <c r="C335" s="64"/>
      <c r="D335" s="16">
        <v>0.5</v>
      </c>
      <c r="E335" s="62">
        <v>0</v>
      </c>
      <c r="F335" s="64"/>
      <c r="G335" s="16"/>
      <c r="H335" s="62">
        <v>60</v>
      </c>
      <c r="I335" s="93">
        <f t="shared" si="53"/>
        <v>0</v>
      </c>
      <c r="J335" s="17" t="str">
        <f t="shared" si="54"/>
        <v>NUEVO</v>
      </c>
      <c r="K335" s="18"/>
      <c r="L335" s="157" t="s">
        <v>136</v>
      </c>
      <c r="M335" s="14" t="str">
        <f t="shared" si="52"/>
        <v>NUEVO</v>
      </c>
      <c r="N335" s="19" t="s">
        <v>2</v>
      </c>
      <c r="O335" s="19" t="s">
        <v>3</v>
      </c>
      <c r="P335" s="19" t="s">
        <v>4</v>
      </c>
      <c r="Q335" s="19" t="s">
        <v>5</v>
      </c>
      <c r="U335" s="23"/>
    </row>
    <row r="336" spans="1:21" s="14" customFormat="1" ht="10.5" customHeight="1" x14ac:dyDescent="0.2">
      <c r="A336" s="152">
        <v>1</v>
      </c>
      <c r="B336" s="27" t="s">
        <v>343</v>
      </c>
      <c r="C336" s="64"/>
      <c r="D336" s="16">
        <v>0.11</v>
      </c>
      <c r="E336" s="62">
        <v>0</v>
      </c>
      <c r="F336" s="64"/>
      <c r="G336" s="16"/>
      <c r="H336" s="62">
        <v>15</v>
      </c>
      <c r="I336" s="93">
        <f t="shared" si="53"/>
        <v>0</v>
      </c>
      <c r="J336" s="17" t="str">
        <f t="shared" si="54"/>
        <v>NUEVO</v>
      </c>
      <c r="K336" s="18"/>
      <c r="L336" s="157" t="s">
        <v>136</v>
      </c>
      <c r="M336" s="14" t="str">
        <f t="shared" si="52"/>
        <v>NUEVO</v>
      </c>
      <c r="N336" s="19" t="s">
        <v>2</v>
      </c>
      <c r="O336" s="19" t="s">
        <v>3</v>
      </c>
      <c r="P336" s="19" t="s">
        <v>4</v>
      </c>
      <c r="Q336" s="19" t="s">
        <v>5</v>
      </c>
      <c r="U336" s="23"/>
    </row>
    <row r="337" spans="1:21" s="14" customFormat="1" ht="10.5" customHeight="1" x14ac:dyDescent="0.2">
      <c r="A337" s="152">
        <v>1</v>
      </c>
      <c r="B337" s="27" t="s">
        <v>344</v>
      </c>
      <c r="C337" s="64"/>
      <c r="D337" s="16" t="s">
        <v>216</v>
      </c>
      <c r="E337" s="62">
        <v>0</v>
      </c>
      <c r="F337" s="64"/>
      <c r="G337" s="16" t="s">
        <v>216</v>
      </c>
      <c r="H337" s="62"/>
      <c r="I337" s="93">
        <f t="shared" si="53"/>
        <v>0</v>
      </c>
      <c r="J337" s="17" t="str">
        <f t="shared" si="54"/>
        <v>NUEVO</v>
      </c>
      <c r="K337" s="18"/>
      <c r="L337" s="157" t="s">
        <v>136</v>
      </c>
      <c r="M337" s="14" t="str">
        <f t="shared" si="52"/>
        <v>NUEVO</v>
      </c>
      <c r="N337" s="19" t="s">
        <v>2</v>
      </c>
      <c r="O337" s="19" t="s">
        <v>3</v>
      </c>
      <c r="P337" s="19" t="s">
        <v>4</v>
      </c>
      <c r="Q337" s="19" t="s">
        <v>5</v>
      </c>
      <c r="U337" s="23"/>
    </row>
    <row r="338" spans="1:21" s="14" customFormat="1" ht="10.5" customHeight="1" x14ac:dyDescent="0.2">
      <c r="A338" s="152">
        <v>1</v>
      </c>
      <c r="B338" s="27" t="s">
        <v>345</v>
      </c>
      <c r="C338" s="64"/>
      <c r="D338" s="16"/>
      <c r="E338" s="62"/>
      <c r="F338" s="64"/>
      <c r="G338" s="16"/>
      <c r="H338" s="62"/>
      <c r="I338" s="93" t="s">
        <v>171</v>
      </c>
      <c r="J338" s="17" t="s">
        <v>171</v>
      </c>
      <c r="K338" s="18"/>
      <c r="L338" s="157" t="s">
        <v>136</v>
      </c>
      <c r="M338" s="14" t="str">
        <f t="shared" si="52"/>
        <v>NUEVO</v>
      </c>
      <c r="N338" s="19" t="s">
        <v>2</v>
      </c>
      <c r="O338" s="19" t="s">
        <v>3</v>
      </c>
      <c r="P338" s="19" t="s">
        <v>4</v>
      </c>
      <c r="Q338" s="19" t="s">
        <v>5</v>
      </c>
      <c r="U338" s="23"/>
    </row>
    <row r="339" spans="1:21" s="14" customFormat="1" ht="10.5" customHeight="1" x14ac:dyDescent="0.2">
      <c r="A339" s="152">
        <v>1</v>
      </c>
      <c r="B339" s="27" t="s">
        <v>346</v>
      </c>
      <c r="C339" s="64"/>
      <c r="D339" s="16">
        <v>0.01</v>
      </c>
      <c r="E339" s="62">
        <v>0</v>
      </c>
      <c r="F339" s="64"/>
      <c r="G339" s="16"/>
      <c r="H339" s="62">
        <v>3</v>
      </c>
      <c r="I339" s="93">
        <f t="shared" si="53"/>
        <v>0</v>
      </c>
      <c r="J339" s="17" t="str">
        <f t="shared" si="54"/>
        <v>NUEVO</v>
      </c>
      <c r="K339" s="18"/>
      <c r="L339" s="157" t="s">
        <v>136</v>
      </c>
      <c r="M339" s="14" t="str">
        <f t="shared" si="52"/>
        <v>NUEVO</v>
      </c>
      <c r="N339" s="19" t="s">
        <v>2</v>
      </c>
      <c r="O339" s="19" t="s">
        <v>3</v>
      </c>
      <c r="P339" s="19" t="s">
        <v>4</v>
      </c>
      <c r="Q339" s="19" t="s">
        <v>5</v>
      </c>
      <c r="U339" s="23"/>
    </row>
    <row r="340" spans="1:21" s="14" customFormat="1" ht="10.5" customHeight="1" x14ac:dyDescent="0.2">
      <c r="A340" s="152">
        <v>1</v>
      </c>
      <c r="B340" s="27" t="s">
        <v>347</v>
      </c>
      <c r="C340" s="64"/>
      <c r="D340" s="16" t="s">
        <v>216</v>
      </c>
      <c r="E340" s="62">
        <v>0</v>
      </c>
      <c r="F340" s="64"/>
      <c r="G340" s="16" t="s">
        <v>216</v>
      </c>
      <c r="H340" s="62"/>
      <c r="I340" s="93" t="s">
        <v>171</v>
      </c>
      <c r="J340" s="17" t="s">
        <v>171</v>
      </c>
      <c r="K340" s="18"/>
      <c r="L340" s="157" t="s">
        <v>136</v>
      </c>
      <c r="M340" s="14" t="str">
        <f t="shared" si="52"/>
        <v>NUEVO</v>
      </c>
      <c r="N340" s="19" t="s">
        <v>2</v>
      </c>
      <c r="O340" s="19" t="s">
        <v>3</v>
      </c>
      <c r="P340" s="19" t="s">
        <v>4</v>
      </c>
      <c r="Q340" s="19" t="s">
        <v>5</v>
      </c>
      <c r="U340" s="23"/>
    </row>
    <row r="341" spans="1:21" s="14" customFormat="1" ht="10.5" customHeight="1" x14ac:dyDescent="0.2">
      <c r="A341" s="152">
        <v>1</v>
      </c>
      <c r="B341" s="27" t="s">
        <v>348</v>
      </c>
      <c r="C341" s="64"/>
      <c r="D341" s="16" t="s">
        <v>216</v>
      </c>
      <c r="E341" s="62">
        <v>0</v>
      </c>
      <c r="F341" s="64"/>
      <c r="G341" s="16" t="s">
        <v>216</v>
      </c>
      <c r="H341" s="62"/>
      <c r="I341" s="93" t="s">
        <v>171</v>
      </c>
      <c r="J341" s="17" t="s">
        <v>171</v>
      </c>
      <c r="K341" s="18"/>
      <c r="L341" s="157" t="s">
        <v>136</v>
      </c>
      <c r="M341" s="14" t="str">
        <f t="shared" si="52"/>
        <v>NUEVO</v>
      </c>
      <c r="N341" s="19" t="s">
        <v>2</v>
      </c>
      <c r="O341" s="19" t="s">
        <v>3</v>
      </c>
      <c r="P341" s="19" t="s">
        <v>4</v>
      </c>
      <c r="Q341" s="19" t="s">
        <v>5</v>
      </c>
      <c r="U341" s="23"/>
    </row>
    <row r="342" spans="1:21" s="14" customFormat="1" ht="10.5" customHeight="1" x14ac:dyDescent="0.2">
      <c r="A342" s="152">
        <v>1</v>
      </c>
      <c r="B342" s="107" t="s">
        <v>48</v>
      </c>
      <c r="C342" s="120"/>
      <c r="D342" s="109"/>
      <c r="E342" s="110"/>
      <c r="F342" s="120"/>
      <c r="G342" s="109"/>
      <c r="H342" s="110"/>
      <c r="I342" s="111"/>
      <c r="J342" s="112"/>
      <c r="K342" s="119"/>
      <c r="L342" s="157"/>
      <c r="U342" s="23"/>
    </row>
    <row r="343" spans="1:21" s="14" customFormat="1" ht="10.5" customHeight="1" x14ac:dyDescent="0.25">
      <c r="A343" s="152">
        <v>1</v>
      </c>
      <c r="B343" s="27" t="s">
        <v>14</v>
      </c>
      <c r="C343" s="81"/>
      <c r="D343" s="16"/>
      <c r="E343" s="62"/>
      <c r="F343" s="81"/>
      <c r="G343" s="16"/>
      <c r="H343" s="62"/>
      <c r="I343" s="94"/>
      <c r="J343" s="13"/>
      <c r="K343" s="18"/>
      <c r="L343" s="157" t="s">
        <v>145</v>
      </c>
      <c r="M343" s="14" t="str">
        <f t="shared" ref="M343:M358" si="55">IF(D343=R343,Q343,IF(G343=D343,N343,IF(G343&gt;D343,O343,IF(G343&lt;D343,P343,Q343))))</f>
        <v>NUEVO</v>
      </c>
      <c r="N343" s="19" t="s">
        <v>2</v>
      </c>
      <c r="O343" s="19" t="s">
        <v>3</v>
      </c>
      <c r="P343" s="19" t="s">
        <v>4</v>
      </c>
      <c r="Q343" s="19" t="s">
        <v>5</v>
      </c>
      <c r="R343"/>
      <c r="S343"/>
      <c r="T343" s="14">
        <f t="shared" ref="T343:T358" si="56">+G343*61.38</f>
        <v>0</v>
      </c>
      <c r="U343" s="23"/>
    </row>
    <row r="344" spans="1:21" s="14" customFormat="1" ht="10.5" customHeight="1" x14ac:dyDescent="0.25">
      <c r="A344" s="152"/>
      <c r="B344" s="27" t="s">
        <v>16</v>
      </c>
      <c r="C344" s="81">
        <v>1.5</v>
      </c>
      <c r="D344" s="16" t="s">
        <v>43</v>
      </c>
      <c r="E344" s="62"/>
      <c r="F344" s="81">
        <v>1.5</v>
      </c>
      <c r="G344" s="16" t="s">
        <v>43</v>
      </c>
      <c r="H344" s="62"/>
      <c r="I344" s="94"/>
      <c r="J344" s="13"/>
      <c r="K344" s="18"/>
      <c r="L344" s="157" t="s">
        <v>145</v>
      </c>
      <c r="M344" s="14" t="str">
        <f t="shared" si="55"/>
        <v>IGUAL</v>
      </c>
      <c r="N344" s="19" t="s">
        <v>2</v>
      </c>
      <c r="O344" s="19" t="s">
        <v>3</v>
      </c>
      <c r="P344" s="19" t="s">
        <v>4</v>
      </c>
      <c r="Q344" s="19" t="s">
        <v>5</v>
      </c>
      <c r="R344"/>
      <c r="S344"/>
      <c r="T344" s="14" t="e">
        <f t="shared" si="56"/>
        <v>#VALUE!</v>
      </c>
      <c r="U344" s="23"/>
    </row>
    <row r="345" spans="1:21" s="14" customFormat="1" ht="10.5" customHeight="1" x14ac:dyDescent="0.25">
      <c r="A345" s="152"/>
      <c r="B345" s="27" t="s">
        <v>15</v>
      </c>
      <c r="C345" s="81">
        <v>2</v>
      </c>
      <c r="D345" s="16" t="s">
        <v>43</v>
      </c>
      <c r="E345" s="62"/>
      <c r="F345" s="81">
        <v>2</v>
      </c>
      <c r="G345" s="16" t="s">
        <v>43</v>
      </c>
      <c r="H345" s="62"/>
      <c r="I345" s="94"/>
      <c r="J345" s="13"/>
      <c r="K345" s="18"/>
      <c r="L345" s="157" t="s">
        <v>145</v>
      </c>
      <c r="M345" s="14" t="str">
        <f t="shared" si="55"/>
        <v>IGUAL</v>
      </c>
      <c r="N345" s="19" t="s">
        <v>2</v>
      </c>
      <c r="O345" s="19" t="s">
        <v>3</v>
      </c>
      <c r="P345" s="19" t="s">
        <v>4</v>
      </c>
      <c r="Q345" s="19" t="s">
        <v>5</v>
      </c>
      <c r="R345"/>
      <c r="S345"/>
      <c r="T345" s="14" t="e">
        <f t="shared" si="56"/>
        <v>#VALUE!</v>
      </c>
      <c r="U345" s="23"/>
    </row>
    <row r="346" spans="1:21" s="14" customFormat="1" ht="10.5" customHeight="1" x14ac:dyDescent="0.25">
      <c r="A346" s="152"/>
      <c r="B346" s="27" t="s">
        <v>36</v>
      </c>
      <c r="C346" s="81"/>
      <c r="D346" s="16">
        <v>3</v>
      </c>
      <c r="E346" s="62"/>
      <c r="F346" s="81"/>
      <c r="G346" s="16"/>
      <c r="H346" s="62"/>
      <c r="I346" s="94"/>
      <c r="J346" s="13"/>
      <c r="K346" s="18"/>
      <c r="L346" s="157" t="s">
        <v>145</v>
      </c>
      <c r="M346" s="14" t="str">
        <f t="shared" si="55"/>
        <v>DISMINUYE</v>
      </c>
      <c r="N346" s="19" t="s">
        <v>2</v>
      </c>
      <c r="O346" s="19" t="s">
        <v>3</v>
      </c>
      <c r="P346" s="19" t="s">
        <v>4</v>
      </c>
      <c r="Q346" s="19" t="s">
        <v>5</v>
      </c>
      <c r="R346"/>
      <c r="S346"/>
      <c r="T346" s="14">
        <f t="shared" si="56"/>
        <v>0</v>
      </c>
      <c r="U346" s="23"/>
    </row>
    <row r="347" spans="1:21" s="14" customFormat="1" ht="10.5" customHeight="1" x14ac:dyDescent="0.25">
      <c r="A347" s="152"/>
      <c r="B347" s="27" t="s">
        <v>17</v>
      </c>
      <c r="C347" s="81"/>
      <c r="D347" s="16"/>
      <c r="E347" s="62"/>
      <c r="F347" s="81"/>
      <c r="G347" s="16"/>
      <c r="H347" s="62"/>
      <c r="I347" s="93" t="s">
        <v>171</v>
      </c>
      <c r="J347" s="17" t="s">
        <v>171</v>
      </c>
      <c r="K347" s="18"/>
      <c r="L347" s="157" t="s">
        <v>145</v>
      </c>
      <c r="M347" s="14" t="str">
        <f t="shared" si="55"/>
        <v>NUEVO</v>
      </c>
      <c r="N347" s="19" t="s">
        <v>2</v>
      </c>
      <c r="O347" s="19" t="s">
        <v>3</v>
      </c>
      <c r="P347" s="19" t="s">
        <v>4</v>
      </c>
      <c r="Q347" s="19" t="s">
        <v>5</v>
      </c>
      <c r="R347"/>
      <c r="S347"/>
      <c r="T347" s="14">
        <f t="shared" si="56"/>
        <v>0</v>
      </c>
      <c r="U347" s="23"/>
    </row>
    <row r="348" spans="1:21" s="14" customFormat="1" ht="10.5" customHeight="1" x14ac:dyDescent="0.25">
      <c r="A348" s="152"/>
      <c r="B348" s="27" t="s">
        <v>349</v>
      </c>
      <c r="C348" s="81"/>
      <c r="D348" s="16">
        <v>1</v>
      </c>
      <c r="E348" s="62"/>
      <c r="F348" s="81"/>
      <c r="G348" s="16">
        <v>1</v>
      </c>
      <c r="H348" s="62"/>
      <c r="I348" s="93">
        <f t="shared" ref="I348:I358" si="57">IF(C348=R348,0,(+F348-C348)/+C348)</f>
        <v>0</v>
      </c>
      <c r="J348" s="17" t="str">
        <f t="shared" ref="J348:J358" si="58">M348</f>
        <v>IGUAL</v>
      </c>
      <c r="K348" s="18"/>
      <c r="L348" s="157" t="s">
        <v>145</v>
      </c>
      <c r="M348" s="14" t="str">
        <f t="shared" si="55"/>
        <v>IGUAL</v>
      </c>
      <c r="N348" s="19" t="s">
        <v>2</v>
      </c>
      <c r="O348" s="19" t="s">
        <v>3</v>
      </c>
      <c r="P348" s="19" t="s">
        <v>4</v>
      </c>
      <c r="Q348" s="19" t="s">
        <v>5</v>
      </c>
      <c r="R348"/>
      <c r="S348"/>
      <c r="T348" s="14">
        <f t="shared" si="56"/>
        <v>61.38</v>
      </c>
      <c r="U348" s="23"/>
    </row>
    <row r="349" spans="1:21" s="14" customFormat="1" ht="10.5" customHeight="1" x14ac:dyDescent="0.25">
      <c r="A349" s="152"/>
      <c r="B349" s="27"/>
      <c r="C349" s="81"/>
      <c r="D349" s="16">
        <v>3</v>
      </c>
      <c r="E349" s="62"/>
      <c r="F349" s="81"/>
      <c r="G349" s="16">
        <v>3</v>
      </c>
      <c r="H349" s="62"/>
      <c r="I349" s="93">
        <f t="shared" si="57"/>
        <v>0</v>
      </c>
      <c r="J349" s="17" t="str">
        <f t="shared" si="58"/>
        <v>IGUAL</v>
      </c>
      <c r="K349" s="18"/>
      <c r="L349" s="157" t="s">
        <v>145</v>
      </c>
      <c r="M349" s="14" t="str">
        <f t="shared" si="55"/>
        <v>IGUAL</v>
      </c>
      <c r="N349" s="19" t="s">
        <v>2</v>
      </c>
      <c r="O349" s="19" t="s">
        <v>3</v>
      </c>
      <c r="P349" s="19" t="s">
        <v>4</v>
      </c>
      <c r="Q349" s="19" t="s">
        <v>5</v>
      </c>
      <c r="R349"/>
      <c r="S349"/>
      <c r="T349" s="14">
        <f t="shared" si="56"/>
        <v>184.14000000000001</v>
      </c>
      <c r="U349" s="23"/>
    </row>
    <row r="350" spans="1:21" s="14" customFormat="1" ht="10.5" customHeight="1" x14ac:dyDescent="0.25">
      <c r="A350" s="152"/>
      <c r="B350" s="27" t="s">
        <v>350</v>
      </c>
      <c r="C350" s="81"/>
      <c r="D350" s="16">
        <v>0.03</v>
      </c>
      <c r="E350" s="62" t="s">
        <v>171</v>
      </c>
      <c r="F350" s="81"/>
      <c r="G350" s="16">
        <v>0.03</v>
      </c>
      <c r="H350" s="62"/>
      <c r="I350" s="93">
        <f t="shared" si="57"/>
        <v>0</v>
      </c>
      <c r="J350" s="17" t="str">
        <f t="shared" si="58"/>
        <v>IGUAL</v>
      </c>
      <c r="K350" s="18"/>
      <c r="L350" s="157" t="s">
        <v>145</v>
      </c>
      <c r="M350" s="14" t="str">
        <f t="shared" si="55"/>
        <v>IGUAL</v>
      </c>
      <c r="N350" s="19" t="s">
        <v>2</v>
      </c>
      <c r="O350" s="19" t="s">
        <v>3</v>
      </c>
      <c r="P350" s="19" t="s">
        <v>4</v>
      </c>
      <c r="Q350" s="19" t="s">
        <v>5</v>
      </c>
      <c r="R350"/>
      <c r="S350"/>
      <c r="T350" s="14">
        <f t="shared" si="56"/>
        <v>1.8413999999999999</v>
      </c>
      <c r="U350" s="23"/>
    </row>
    <row r="351" spans="1:21" s="14" customFormat="1" ht="10.5" customHeight="1" x14ac:dyDescent="0.25">
      <c r="A351" s="152"/>
      <c r="B351" s="27" t="s">
        <v>351</v>
      </c>
      <c r="C351" s="81"/>
      <c r="D351" s="16">
        <v>1</v>
      </c>
      <c r="E351" s="62"/>
      <c r="F351" s="81"/>
      <c r="G351" s="16">
        <v>1</v>
      </c>
      <c r="H351" s="62"/>
      <c r="I351" s="93">
        <f t="shared" si="57"/>
        <v>0</v>
      </c>
      <c r="J351" s="17" t="str">
        <f t="shared" si="58"/>
        <v>IGUAL</v>
      </c>
      <c r="K351" s="18"/>
      <c r="L351" s="157" t="s">
        <v>145</v>
      </c>
      <c r="M351" s="14" t="str">
        <f t="shared" si="55"/>
        <v>IGUAL</v>
      </c>
      <c r="N351" s="19" t="s">
        <v>2</v>
      </c>
      <c r="O351" s="19" t="s">
        <v>3</v>
      </c>
      <c r="P351" s="19" t="s">
        <v>4</v>
      </c>
      <c r="Q351" s="19" t="s">
        <v>5</v>
      </c>
      <c r="R351"/>
      <c r="S351"/>
      <c r="T351" s="14">
        <f t="shared" si="56"/>
        <v>61.38</v>
      </c>
      <c r="U351" s="23"/>
    </row>
    <row r="352" spans="1:21" s="14" customFormat="1" ht="10.5" customHeight="1" x14ac:dyDescent="0.25">
      <c r="A352" s="152"/>
      <c r="B352" s="27" t="s">
        <v>352</v>
      </c>
      <c r="C352" s="81"/>
      <c r="D352" s="16">
        <v>1.5</v>
      </c>
      <c r="E352" s="62"/>
      <c r="F352" s="81"/>
      <c r="G352" s="16">
        <v>1.5</v>
      </c>
      <c r="H352" s="62"/>
      <c r="I352" s="93">
        <f t="shared" si="57"/>
        <v>0</v>
      </c>
      <c r="J352" s="17" t="str">
        <f t="shared" si="58"/>
        <v>IGUAL</v>
      </c>
      <c r="K352" s="18"/>
      <c r="L352" s="157" t="s">
        <v>145</v>
      </c>
      <c r="M352" s="14" t="str">
        <f t="shared" si="55"/>
        <v>IGUAL</v>
      </c>
      <c r="N352" s="19" t="s">
        <v>2</v>
      </c>
      <c r="O352" s="19" t="s">
        <v>3</v>
      </c>
      <c r="P352" s="19" t="s">
        <v>4</v>
      </c>
      <c r="Q352" s="19" t="s">
        <v>5</v>
      </c>
      <c r="R352"/>
      <c r="S352"/>
      <c r="T352" s="14">
        <f t="shared" si="56"/>
        <v>92.070000000000007</v>
      </c>
      <c r="U352" s="23"/>
    </row>
    <row r="353" spans="1:25" s="14" customFormat="1" ht="10.5" customHeight="1" x14ac:dyDescent="0.25">
      <c r="A353" s="152"/>
      <c r="B353" s="27" t="s">
        <v>353</v>
      </c>
      <c r="C353" s="81"/>
      <c r="D353" s="16"/>
      <c r="E353" s="62"/>
      <c r="F353" s="81"/>
      <c r="G353" s="16"/>
      <c r="H353" s="62"/>
      <c r="I353" s="93" t="s">
        <v>171</v>
      </c>
      <c r="J353" s="17" t="s">
        <v>171</v>
      </c>
      <c r="K353" s="18"/>
      <c r="L353" s="157" t="s">
        <v>145</v>
      </c>
      <c r="M353" s="14" t="str">
        <f t="shared" si="55"/>
        <v>NUEVO</v>
      </c>
      <c r="N353" s="19" t="s">
        <v>2</v>
      </c>
      <c r="O353" s="19" t="s">
        <v>3</v>
      </c>
      <c r="P353" s="19" t="s">
        <v>4</v>
      </c>
      <c r="Q353" s="19" t="s">
        <v>5</v>
      </c>
      <c r="R353"/>
      <c r="S353"/>
      <c r="T353" s="14">
        <f t="shared" si="56"/>
        <v>0</v>
      </c>
      <c r="U353" s="23"/>
    </row>
    <row r="354" spans="1:25" s="14" customFormat="1" ht="10.5" customHeight="1" x14ac:dyDescent="0.25">
      <c r="A354" s="152"/>
      <c r="B354" s="27" t="s">
        <v>354</v>
      </c>
      <c r="C354" s="81"/>
      <c r="D354" s="16">
        <v>0</v>
      </c>
      <c r="E354" s="62"/>
      <c r="F354" s="81"/>
      <c r="G354" s="16">
        <v>0</v>
      </c>
      <c r="H354" s="62"/>
      <c r="I354" s="93" t="s">
        <v>171</v>
      </c>
      <c r="J354" s="17" t="s">
        <v>171</v>
      </c>
      <c r="K354" s="18"/>
      <c r="L354" s="157" t="s">
        <v>145</v>
      </c>
      <c r="M354" s="14" t="str">
        <f t="shared" si="55"/>
        <v>NUEVO</v>
      </c>
      <c r="N354" s="19" t="s">
        <v>2</v>
      </c>
      <c r="O354" s="19" t="s">
        <v>3</v>
      </c>
      <c r="P354" s="19" t="s">
        <v>4</v>
      </c>
      <c r="Q354" s="19" t="s">
        <v>5</v>
      </c>
      <c r="R354"/>
      <c r="S354"/>
      <c r="T354" s="14">
        <f t="shared" si="56"/>
        <v>0</v>
      </c>
      <c r="U354" s="23"/>
    </row>
    <row r="355" spans="1:25" s="14" customFormat="1" ht="10.5" customHeight="1" x14ac:dyDescent="0.25">
      <c r="A355" s="152"/>
      <c r="B355" s="27" t="s">
        <v>355</v>
      </c>
      <c r="C355" s="81"/>
      <c r="D355" s="16">
        <v>2</v>
      </c>
      <c r="E355" s="62"/>
      <c r="F355" s="81"/>
      <c r="G355" s="16">
        <v>2</v>
      </c>
      <c r="H355" s="62"/>
      <c r="I355" s="93">
        <f t="shared" si="57"/>
        <v>0</v>
      </c>
      <c r="J355" s="17" t="str">
        <f t="shared" si="58"/>
        <v>IGUAL</v>
      </c>
      <c r="K355" s="18"/>
      <c r="L355" s="157" t="s">
        <v>145</v>
      </c>
      <c r="M355" s="14" t="str">
        <f t="shared" si="55"/>
        <v>IGUAL</v>
      </c>
      <c r="N355" s="19" t="s">
        <v>2</v>
      </c>
      <c r="O355" s="19" t="s">
        <v>3</v>
      </c>
      <c r="P355" s="19" t="s">
        <v>4</v>
      </c>
      <c r="Q355" s="19" t="s">
        <v>5</v>
      </c>
      <c r="R355"/>
      <c r="S355"/>
      <c r="T355" s="14">
        <f t="shared" si="56"/>
        <v>122.76</v>
      </c>
      <c r="U355" s="23"/>
    </row>
    <row r="356" spans="1:25" s="14" customFormat="1" ht="10.5" customHeight="1" x14ac:dyDescent="0.25">
      <c r="A356" s="152"/>
      <c r="B356" s="27" t="s">
        <v>356</v>
      </c>
      <c r="C356" s="81"/>
      <c r="D356" s="16">
        <v>0.41</v>
      </c>
      <c r="E356" s="62"/>
      <c r="F356" s="81"/>
      <c r="G356" s="16">
        <v>0.41</v>
      </c>
      <c r="H356" s="62"/>
      <c r="I356" s="93">
        <f t="shared" si="57"/>
        <v>0</v>
      </c>
      <c r="J356" s="17" t="str">
        <f t="shared" si="58"/>
        <v>IGUAL</v>
      </c>
      <c r="K356" s="18"/>
      <c r="L356" s="157" t="s">
        <v>145</v>
      </c>
      <c r="M356" s="14" t="str">
        <f t="shared" si="55"/>
        <v>IGUAL</v>
      </c>
      <c r="N356" s="19" t="s">
        <v>2</v>
      </c>
      <c r="O356" s="19" t="s">
        <v>3</v>
      </c>
      <c r="P356" s="19" t="s">
        <v>4</v>
      </c>
      <c r="Q356" s="19" t="s">
        <v>5</v>
      </c>
      <c r="R356"/>
      <c r="S356"/>
      <c r="T356" s="14">
        <f t="shared" si="56"/>
        <v>25.165800000000001</v>
      </c>
      <c r="U356" s="23"/>
    </row>
    <row r="357" spans="1:25" s="14" customFormat="1" ht="10.5" customHeight="1" x14ac:dyDescent="0.25">
      <c r="A357" s="152"/>
      <c r="B357" s="27" t="s">
        <v>357</v>
      </c>
      <c r="C357" s="81"/>
      <c r="D357" s="16">
        <v>8</v>
      </c>
      <c r="E357" s="62"/>
      <c r="F357" s="81"/>
      <c r="G357" s="16">
        <v>8</v>
      </c>
      <c r="H357" s="62"/>
      <c r="I357" s="93">
        <f t="shared" si="57"/>
        <v>0</v>
      </c>
      <c r="J357" s="17" t="str">
        <f t="shared" si="58"/>
        <v>IGUAL</v>
      </c>
      <c r="K357" s="18"/>
      <c r="L357" s="157" t="s">
        <v>145</v>
      </c>
      <c r="M357" s="14" t="str">
        <f t="shared" si="55"/>
        <v>IGUAL</v>
      </c>
      <c r="N357" s="19" t="s">
        <v>2</v>
      </c>
      <c r="O357" s="19" t="s">
        <v>3</v>
      </c>
      <c r="P357" s="19" t="s">
        <v>4</v>
      </c>
      <c r="Q357" s="19" t="s">
        <v>5</v>
      </c>
      <c r="R357"/>
      <c r="S357"/>
      <c r="T357" s="14">
        <f t="shared" si="56"/>
        <v>491.04</v>
      </c>
      <c r="U357" s="23"/>
    </row>
    <row r="358" spans="1:25" s="14" customFormat="1" ht="10.5" customHeight="1" x14ac:dyDescent="0.25">
      <c r="A358" s="152"/>
      <c r="B358" s="27" t="s">
        <v>358</v>
      </c>
      <c r="C358" s="81"/>
      <c r="D358" s="16">
        <v>10</v>
      </c>
      <c r="E358" s="62"/>
      <c r="F358" s="81"/>
      <c r="G358" s="16">
        <v>10</v>
      </c>
      <c r="H358" s="62"/>
      <c r="I358" s="93">
        <f t="shared" si="57"/>
        <v>0</v>
      </c>
      <c r="J358" s="17" t="str">
        <f t="shared" si="58"/>
        <v>IGUAL</v>
      </c>
      <c r="K358" s="18"/>
      <c r="L358" s="157" t="s">
        <v>145</v>
      </c>
      <c r="M358" s="14" t="str">
        <f t="shared" si="55"/>
        <v>IGUAL</v>
      </c>
      <c r="N358" s="19" t="s">
        <v>2</v>
      </c>
      <c r="O358" s="19" t="s">
        <v>3</v>
      </c>
      <c r="P358" s="19" t="s">
        <v>4</v>
      </c>
      <c r="Q358" s="19" t="s">
        <v>5</v>
      </c>
      <c r="R358"/>
      <c r="S358"/>
      <c r="T358" s="14">
        <f t="shared" si="56"/>
        <v>613.80000000000007</v>
      </c>
      <c r="U358" s="23"/>
    </row>
    <row r="359" spans="1:25" s="14" customFormat="1" ht="10.5" customHeight="1" x14ac:dyDescent="0.25">
      <c r="A359" s="152"/>
      <c r="B359" s="27"/>
      <c r="C359" s="81"/>
      <c r="D359" s="16"/>
      <c r="E359" s="62"/>
      <c r="F359" s="81"/>
      <c r="G359" s="16"/>
      <c r="H359" s="62"/>
      <c r="I359" s="93"/>
      <c r="J359" s="17"/>
      <c r="K359" s="18"/>
      <c r="L359" s="157"/>
      <c r="N359" s="19"/>
      <c r="O359" s="19"/>
      <c r="P359" s="19"/>
      <c r="Q359" s="19"/>
      <c r="R359"/>
      <c r="S359"/>
      <c r="U359" s="23"/>
    </row>
    <row r="360" spans="1:25" s="14" customFormat="1" ht="10.5" customHeight="1" x14ac:dyDescent="0.2">
      <c r="A360" s="152">
        <v>1</v>
      </c>
      <c r="B360" s="107" t="s">
        <v>359</v>
      </c>
      <c r="C360" s="120"/>
      <c r="D360" s="109"/>
      <c r="E360" s="110"/>
      <c r="F360" s="120"/>
      <c r="G360" s="109"/>
      <c r="H360" s="110"/>
      <c r="I360" s="111"/>
      <c r="J360" s="112"/>
      <c r="K360" s="119"/>
      <c r="L360" s="157"/>
      <c r="U360" s="23"/>
    </row>
    <row r="361" spans="1:25" customFormat="1" ht="10.5" customHeight="1" x14ac:dyDescent="0.25">
      <c r="A361" s="152">
        <v>1</v>
      </c>
      <c r="B361" s="24" t="s">
        <v>360</v>
      </c>
      <c r="C361" s="64"/>
      <c r="D361" s="16">
        <v>0</v>
      </c>
      <c r="E361" s="62"/>
      <c r="F361" s="64"/>
      <c r="G361" s="16">
        <v>0</v>
      </c>
      <c r="H361" s="62"/>
      <c r="I361" s="38"/>
      <c r="J361" s="17" t="s">
        <v>171</v>
      </c>
      <c r="K361" s="18"/>
      <c r="L361" s="157" t="s">
        <v>145</v>
      </c>
      <c r="M361" s="14" t="str">
        <f t="shared" ref="M361:M362" si="59">IF(D361=R361,Q361,IF(G361=D361,N361,IF(G361&gt;D361,O361,IF(G361&lt;D361,P361,Q361))))</f>
        <v>NUEVO</v>
      </c>
      <c r="N361" s="19" t="s">
        <v>2</v>
      </c>
      <c r="O361" s="19" t="s">
        <v>3</v>
      </c>
      <c r="P361" s="19" t="s">
        <v>4</v>
      </c>
      <c r="Q361" s="19" t="s">
        <v>5</v>
      </c>
      <c r="T361" s="14">
        <f t="shared" ref="T361" si="60">+G361*61.38</f>
        <v>0</v>
      </c>
      <c r="U361" s="23"/>
      <c r="V361" s="14"/>
      <c r="W361" s="14"/>
      <c r="X361" s="14"/>
      <c r="Y361" s="14"/>
    </row>
    <row r="362" spans="1:25" customFormat="1" ht="10.5" customHeight="1" x14ac:dyDescent="0.25">
      <c r="A362" s="152">
        <v>1</v>
      </c>
      <c r="B362" s="24" t="s">
        <v>361</v>
      </c>
      <c r="C362" s="64"/>
      <c r="D362" s="16">
        <v>2</v>
      </c>
      <c r="E362" s="62"/>
      <c r="F362" s="64"/>
      <c r="G362" s="16">
        <v>2</v>
      </c>
      <c r="H362" s="62"/>
      <c r="I362" s="93">
        <f t="shared" ref="I362" si="61">IF(C362=R362,0,(+F362-C362)/+C362)</f>
        <v>0</v>
      </c>
      <c r="J362" s="17" t="str">
        <f t="shared" ref="J362" si="62">M362</f>
        <v>IGUAL</v>
      </c>
      <c r="K362" s="18"/>
      <c r="L362" s="157" t="s">
        <v>145</v>
      </c>
      <c r="M362" s="14" t="str">
        <f t="shared" si="59"/>
        <v>IGUAL</v>
      </c>
      <c r="N362" s="19" t="s">
        <v>2</v>
      </c>
      <c r="O362" s="19" t="s">
        <v>3</v>
      </c>
      <c r="P362" s="19" t="s">
        <v>4</v>
      </c>
      <c r="Q362" s="19" t="s">
        <v>5</v>
      </c>
      <c r="U362" s="23"/>
    </row>
    <row r="363" spans="1:25" customFormat="1" ht="10.5" customHeight="1" x14ac:dyDescent="0.25">
      <c r="A363" s="152">
        <v>1</v>
      </c>
      <c r="B363" s="24" t="s">
        <v>362</v>
      </c>
      <c r="C363" s="64"/>
      <c r="D363" s="16">
        <v>1</v>
      </c>
      <c r="E363" s="62"/>
      <c r="F363" s="64"/>
      <c r="G363" s="16">
        <v>1</v>
      </c>
      <c r="H363" s="62"/>
      <c r="I363" s="93">
        <f t="shared" ref="I363" si="63">IF(C363=R363,0,(+F363-C363)/+C363)</f>
        <v>0</v>
      </c>
      <c r="J363" s="17" t="str">
        <f t="shared" ref="J363" si="64">M363</f>
        <v>IGUAL</v>
      </c>
      <c r="K363" s="18"/>
      <c r="L363" s="157" t="s">
        <v>145</v>
      </c>
      <c r="M363" s="14" t="str">
        <f t="shared" ref="M363" si="65">IF(D363=R363,Q363,IF(G363=D363,N363,IF(G363&gt;D363,O363,IF(G363&lt;D363,P363,Q363))))</f>
        <v>IGUAL</v>
      </c>
      <c r="N363" s="19" t="s">
        <v>2</v>
      </c>
      <c r="O363" s="19" t="s">
        <v>3</v>
      </c>
      <c r="P363" s="19" t="s">
        <v>4</v>
      </c>
      <c r="Q363" s="19" t="s">
        <v>5</v>
      </c>
      <c r="U363" s="23"/>
    </row>
    <row r="364" spans="1:25" customFormat="1" ht="10.5" customHeight="1" x14ac:dyDescent="0.25">
      <c r="A364" s="152">
        <v>1</v>
      </c>
      <c r="B364" s="24" t="s">
        <v>363</v>
      </c>
      <c r="C364" s="64"/>
      <c r="D364" s="16"/>
      <c r="E364" s="62"/>
      <c r="F364" s="64"/>
      <c r="G364" s="16"/>
      <c r="H364" s="62"/>
      <c r="I364" s="38"/>
      <c r="J364" s="28"/>
      <c r="K364" s="18"/>
      <c r="L364" s="157" t="s">
        <v>136</v>
      </c>
      <c r="M364" s="14" t="str">
        <f t="shared" ref="M364:M369" si="66">IF(E364=R364,Q364,IF(H364=E364,N364,IF(H364&gt;E364,O364,IF(H364&lt;E364,P364,Q364))))</f>
        <v>NUEVO</v>
      </c>
      <c r="N364" s="19" t="s">
        <v>2</v>
      </c>
      <c r="O364" s="19" t="s">
        <v>3</v>
      </c>
      <c r="P364" s="19" t="s">
        <v>4</v>
      </c>
      <c r="Q364" s="19" t="s">
        <v>5</v>
      </c>
      <c r="U364" s="23"/>
    </row>
    <row r="365" spans="1:25" customFormat="1" ht="10.5" customHeight="1" x14ac:dyDescent="0.25">
      <c r="A365" s="152">
        <v>1</v>
      </c>
      <c r="B365" s="24" t="s">
        <v>364</v>
      </c>
      <c r="C365" s="64"/>
      <c r="D365" s="16">
        <v>5</v>
      </c>
      <c r="E365" s="62"/>
      <c r="F365" s="64"/>
      <c r="G365" s="16">
        <v>5</v>
      </c>
      <c r="H365" s="62"/>
      <c r="I365" s="93">
        <f t="shared" ref="I365" si="67">IF(C365=R365,0,(+F365-C365)/+C365)</f>
        <v>0</v>
      </c>
      <c r="J365" s="17" t="str">
        <f t="shared" ref="J365" si="68">M365</f>
        <v>IGUAL</v>
      </c>
      <c r="K365" s="18"/>
      <c r="L365" s="157" t="s">
        <v>145</v>
      </c>
      <c r="M365" s="14" t="str">
        <f t="shared" ref="M365" si="69">IF(D365=R365,Q365,IF(G365=D365,N365,IF(G365&gt;D365,O365,IF(G365&lt;D365,P365,Q365))))</f>
        <v>IGUAL</v>
      </c>
      <c r="N365" s="19" t="s">
        <v>2</v>
      </c>
      <c r="O365" s="19" t="s">
        <v>3</v>
      </c>
      <c r="P365" s="19" t="s">
        <v>4</v>
      </c>
      <c r="Q365" s="19" t="s">
        <v>5</v>
      </c>
      <c r="U365" s="23"/>
    </row>
    <row r="366" spans="1:25" customFormat="1" ht="10.5" customHeight="1" x14ac:dyDescent="0.25">
      <c r="A366" s="152">
        <v>1</v>
      </c>
      <c r="B366" s="24" t="s">
        <v>365</v>
      </c>
      <c r="C366" s="64"/>
      <c r="D366" s="16"/>
      <c r="E366" s="62"/>
      <c r="F366" s="64"/>
      <c r="G366" s="16"/>
      <c r="H366" s="62"/>
      <c r="I366" s="38"/>
      <c r="J366" s="28"/>
      <c r="K366" s="18"/>
      <c r="L366" s="157" t="s">
        <v>136</v>
      </c>
      <c r="M366" s="14" t="str">
        <f t="shared" si="66"/>
        <v>NUEVO</v>
      </c>
      <c r="N366" s="19" t="s">
        <v>2</v>
      </c>
      <c r="O366" s="19" t="s">
        <v>3</v>
      </c>
      <c r="P366" s="19" t="s">
        <v>4</v>
      </c>
      <c r="Q366" s="19" t="s">
        <v>5</v>
      </c>
      <c r="U366" s="23"/>
    </row>
    <row r="367" spans="1:25" customFormat="1" ht="10.5" customHeight="1" x14ac:dyDescent="0.25">
      <c r="A367" s="152">
        <v>1</v>
      </c>
      <c r="B367" s="24"/>
      <c r="C367" s="64"/>
      <c r="D367" s="16"/>
      <c r="E367" s="62"/>
      <c r="F367" s="64"/>
      <c r="G367" s="16"/>
      <c r="H367" s="62"/>
      <c r="I367" s="38"/>
      <c r="J367" s="28"/>
      <c r="K367" s="18"/>
      <c r="L367" s="157" t="s">
        <v>136</v>
      </c>
      <c r="M367" s="14" t="str">
        <f t="shared" si="66"/>
        <v>NUEVO</v>
      </c>
      <c r="N367" s="19" t="s">
        <v>2</v>
      </c>
      <c r="O367" s="19" t="s">
        <v>3</v>
      </c>
      <c r="P367" s="19" t="s">
        <v>4</v>
      </c>
      <c r="Q367" s="19" t="s">
        <v>5</v>
      </c>
      <c r="U367" s="23"/>
    </row>
    <row r="368" spans="1:25" customFormat="1" ht="10.5" customHeight="1" x14ac:dyDescent="0.25">
      <c r="A368" s="152">
        <v>1</v>
      </c>
      <c r="B368" s="24" t="s">
        <v>366</v>
      </c>
      <c r="C368" s="64"/>
      <c r="D368" s="16">
        <v>2.5</v>
      </c>
      <c r="E368" s="62"/>
      <c r="F368" s="64"/>
      <c r="G368" s="16">
        <v>2.5</v>
      </c>
      <c r="H368" s="62"/>
      <c r="I368" s="93">
        <f t="shared" ref="I368" si="70">IF(C368=R368,0,(+F368-C368)/+C368)</f>
        <v>0</v>
      </c>
      <c r="J368" s="17" t="str">
        <f t="shared" ref="J368" si="71">M368</f>
        <v>IGUAL</v>
      </c>
      <c r="K368" s="18"/>
      <c r="L368" s="157" t="s">
        <v>145</v>
      </c>
      <c r="M368" s="14" t="str">
        <f t="shared" ref="M368" si="72">IF(D368=R368,Q368,IF(G368=D368,N368,IF(G368&gt;D368,O368,IF(G368&lt;D368,P368,Q368))))</f>
        <v>IGUAL</v>
      </c>
      <c r="N368" s="19" t="s">
        <v>2</v>
      </c>
      <c r="O368" s="19" t="s">
        <v>3</v>
      </c>
      <c r="P368" s="19" t="s">
        <v>4</v>
      </c>
      <c r="Q368" s="19" t="s">
        <v>5</v>
      </c>
      <c r="U368" s="23"/>
    </row>
    <row r="369" spans="1:21" customFormat="1" ht="10.5" customHeight="1" x14ac:dyDescent="0.25">
      <c r="A369" s="152">
        <v>1</v>
      </c>
      <c r="B369" s="24" t="s">
        <v>367</v>
      </c>
      <c r="C369" s="64"/>
      <c r="D369" s="16"/>
      <c r="E369" s="62"/>
      <c r="F369" s="64"/>
      <c r="G369" s="16"/>
      <c r="H369" s="62"/>
      <c r="I369" s="38"/>
      <c r="J369" s="28"/>
      <c r="K369" s="18"/>
      <c r="L369" s="157" t="s">
        <v>136</v>
      </c>
      <c r="M369" s="14" t="str">
        <f t="shared" si="66"/>
        <v>NUEVO</v>
      </c>
      <c r="N369" s="19" t="s">
        <v>2</v>
      </c>
      <c r="O369" s="19" t="s">
        <v>3</v>
      </c>
      <c r="P369" s="19" t="s">
        <v>4</v>
      </c>
      <c r="Q369" s="19" t="s">
        <v>5</v>
      </c>
      <c r="U369" s="23"/>
    </row>
    <row r="370" spans="1:21" s="14" customFormat="1" ht="10.5" customHeight="1" x14ac:dyDescent="0.2">
      <c r="A370" s="152">
        <v>1</v>
      </c>
      <c r="B370" s="107" t="s">
        <v>368</v>
      </c>
      <c r="C370" s="120"/>
      <c r="D370" s="109"/>
      <c r="E370" s="110"/>
      <c r="F370" s="120"/>
      <c r="G370" s="109"/>
      <c r="H370" s="110"/>
      <c r="I370" s="111"/>
      <c r="J370" s="112"/>
      <c r="K370" s="119"/>
      <c r="L370" s="157"/>
      <c r="U370" s="23"/>
    </row>
    <row r="371" spans="1:21" s="14" customFormat="1" ht="10.5" customHeight="1" x14ac:dyDescent="0.25">
      <c r="A371" s="152">
        <v>1</v>
      </c>
      <c r="B371" s="24" t="s">
        <v>369</v>
      </c>
      <c r="C371" s="64"/>
      <c r="D371" s="172">
        <v>5</v>
      </c>
      <c r="E371" s="62"/>
      <c r="F371" s="64"/>
      <c r="G371" s="172">
        <v>5</v>
      </c>
      <c r="H371" s="62"/>
      <c r="I371" s="93">
        <f t="shared" ref="I371:I398" si="73">IF(D371=R371,0,(+G371-D371)/+D371)</f>
        <v>0</v>
      </c>
      <c r="J371" s="17" t="str">
        <f t="shared" ref="J371:J398" si="74">M371</f>
        <v>IGUAL</v>
      </c>
      <c r="K371" s="18"/>
      <c r="L371" s="157" t="s">
        <v>145</v>
      </c>
      <c r="M371" s="14" t="str">
        <f t="shared" ref="M371:M397" si="75">IF(D371=R371,Q371,IF(G371=D371,N371,IF(G371&gt;D371,O371,IF(G371&lt;D371,P371,Q371))))</f>
        <v>IGUAL</v>
      </c>
      <c r="N371" s="19" t="s">
        <v>2</v>
      </c>
      <c r="O371" s="19" t="s">
        <v>3</v>
      </c>
      <c r="P371" s="19" t="s">
        <v>4</v>
      </c>
      <c r="Q371" s="19" t="s">
        <v>5</v>
      </c>
      <c r="R371"/>
      <c r="S371"/>
      <c r="T371" s="14">
        <f t="shared" ref="T371:T397" si="76">+G371*61.38</f>
        <v>306.90000000000003</v>
      </c>
      <c r="U371" s="23"/>
    </row>
    <row r="372" spans="1:21" s="14" customFormat="1" ht="10.5" customHeight="1" x14ac:dyDescent="0.25">
      <c r="A372" s="152">
        <v>1</v>
      </c>
      <c r="B372" s="24" t="s">
        <v>370</v>
      </c>
      <c r="C372" s="64"/>
      <c r="D372" s="172">
        <v>5</v>
      </c>
      <c r="E372" s="62"/>
      <c r="F372" s="64"/>
      <c r="G372" s="172">
        <v>5</v>
      </c>
      <c r="H372" s="62"/>
      <c r="I372" s="93">
        <f t="shared" si="73"/>
        <v>0</v>
      </c>
      <c r="J372" s="17" t="str">
        <f t="shared" si="74"/>
        <v>IGUAL</v>
      </c>
      <c r="K372" s="18"/>
      <c r="L372" s="157" t="s">
        <v>145</v>
      </c>
      <c r="M372" s="14" t="str">
        <f t="shared" si="75"/>
        <v>IGUAL</v>
      </c>
      <c r="N372" s="19" t="s">
        <v>2</v>
      </c>
      <c r="O372" s="19" t="s">
        <v>3</v>
      </c>
      <c r="P372" s="19" t="s">
        <v>4</v>
      </c>
      <c r="Q372" s="19" t="s">
        <v>5</v>
      </c>
      <c r="R372"/>
      <c r="S372"/>
      <c r="T372" s="14">
        <f t="shared" si="76"/>
        <v>306.90000000000003</v>
      </c>
      <c r="U372" s="23"/>
    </row>
    <row r="373" spans="1:21" s="14" customFormat="1" ht="10.5" customHeight="1" x14ac:dyDescent="0.25">
      <c r="A373" s="152">
        <v>1</v>
      </c>
      <c r="B373" s="24" t="s">
        <v>371</v>
      </c>
      <c r="C373" s="64"/>
      <c r="D373" s="172">
        <v>1</v>
      </c>
      <c r="E373" s="62"/>
      <c r="F373" s="64"/>
      <c r="G373" s="172">
        <v>1</v>
      </c>
      <c r="H373" s="62"/>
      <c r="I373" s="93">
        <f t="shared" si="73"/>
        <v>0</v>
      </c>
      <c r="J373" s="17" t="str">
        <f t="shared" si="74"/>
        <v>IGUAL</v>
      </c>
      <c r="K373" s="18"/>
      <c r="L373" s="157" t="s">
        <v>145</v>
      </c>
      <c r="M373" s="14" t="str">
        <f t="shared" si="75"/>
        <v>IGUAL</v>
      </c>
      <c r="N373" s="19" t="s">
        <v>2</v>
      </c>
      <c r="O373" s="19" t="s">
        <v>3</v>
      </c>
      <c r="P373" s="19" t="s">
        <v>4</v>
      </c>
      <c r="Q373" s="19" t="s">
        <v>5</v>
      </c>
      <c r="R373"/>
      <c r="S373"/>
      <c r="T373" s="14">
        <f t="shared" si="76"/>
        <v>61.38</v>
      </c>
      <c r="U373" s="23"/>
    </row>
    <row r="374" spans="1:21" s="14" customFormat="1" ht="10.5" customHeight="1" x14ac:dyDescent="0.25">
      <c r="A374" s="152">
        <v>1</v>
      </c>
      <c r="B374" s="24" t="s">
        <v>372</v>
      </c>
      <c r="C374" s="64"/>
      <c r="D374" s="172">
        <v>7</v>
      </c>
      <c r="E374" s="62"/>
      <c r="F374" s="64"/>
      <c r="G374" s="172">
        <v>7</v>
      </c>
      <c r="H374" s="62"/>
      <c r="I374" s="93">
        <f t="shared" si="73"/>
        <v>0</v>
      </c>
      <c r="J374" s="17" t="str">
        <f t="shared" si="74"/>
        <v>IGUAL</v>
      </c>
      <c r="K374" s="18"/>
      <c r="L374" s="157" t="s">
        <v>145</v>
      </c>
      <c r="M374" s="14" t="str">
        <f t="shared" si="75"/>
        <v>IGUAL</v>
      </c>
      <c r="N374" s="19" t="s">
        <v>2</v>
      </c>
      <c r="O374" s="19" t="s">
        <v>3</v>
      </c>
      <c r="P374" s="19" t="s">
        <v>4</v>
      </c>
      <c r="Q374" s="19" t="s">
        <v>5</v>
      </c>
      <c r="R374"/>
      <c r="S374"/>
      <c r="T374" s="14">
        <f t="shared" si="76"/>
        <v>429.66</v>
      </c>
      <c r="U374" s="23"/>
    </row>
    <row r="375" spans="1:21" s="14" customFormat="1" ht="10.5" customHeight="1" x14ac:dyDescent="0.25">
      <c r="A375" s="152">
        <v>1</v>
      </c>
      <c r="B375" s="24" t="s">
        <v>373</v>
      </c>
      <c r="C375" s="64"/>
      <c r="D375" s="172">
        <v>7</v>
      </c>
      <c r="E375" s="62"/>
      <c r="F375" s="64"/>
      <c r="G375" s="172">
        <v>7</v>
      </c>
      <c r="H375" s="62"/>
      <c r="I375" s="93">
        <f t="shared" si="73"/>
        <v>0</v>
      </c>
      <c r="J375" s="17" t="str">
        <f t="shared" si="74"/>
        <v>IGUAL</v>
      </c>
      <c r="K375" s="18"/>
      <c r="L375" s="157" t="s">
        <v>145</v>
      </c>
      <c r="M375" s="14" t="str">
        <f t="shared" si="75"/>
        <v>IGUAL</v>
      </c>
      <c r="N375" s="19" t="s">
        <v>2</v>
      </c>
      <c r="O375" s="19" t="s">
        <v>3</v>
      </c>
      <c r="P375" s="19" t="s">
        <v>4</v>
      </c>
      <c r="Q375" s="19" t="s">
        <v>5</v>
      </c>
      <c r="R375"/>
      <c r="S375"/>
      <c r="T375" s="14">
        <f t="shared" si="76"/>
        <v>429.66</v>
      </c>
      <c r="U375" s="23"/>
    </row>
    <row r="376" spans="1:21" s="14" customFormat="1" ht="10.5" customHeight="1" x14ac:dyDescent="0.25">
      <c r="A376" s="152">
        <v>1</v>
      </c>
      <c r="B376" s="24" t="s">
        <v>374</v>
      </c>
      <c r="C376" s="64"/>
      <c r="D376" s="172">
        <v>3</v>
      </c>
      <c r="E376" s="62"/>
      <c r="F376" s="64"/>
      <c r="G376" s="172">
        <v>3</v>
      </c>
      <c r="H376" s="62"/>
      <c r="I376" s="93">
        <f t="shared" si="73"/>
        <v>0</v>
      </c>
      <c r="J376" s="17" t="str">
        <f t="shared" si="74"/>
        <v>IGUAL</v>
      </c>
      <c r="K376" s="18"/>
      <c r="L376" s="157" t="s">
        <v>145</v>
      </c>
      <c r="M376" s="14" t="str">
        <f t="shared" si="75"/>
        <v>IGUAL</v>
      </c>
      <c r="N376" s="19" t="s">
        <v>2</v>
      </c>
      <c r="O376" s="19" t="s">
        <v>3</v>
      </c>
      <c r="P376" s="19" t="s">
        <v>4</v>
      </c>
      <c r="Q376" s="19" t="s">
        <v>5</v>
      </c>
      <c r="R376"/>
      <c r="S376"/>
      <c r="T376" s="14">
        <f t="shared" si="76"/>
        <v>184.14000000000001</v>
      </c>
      <c r="U376" s="23"/>
    </row>
    <row r="377" spans="1:21" s="14" customFormat="1" ht="10.5" customHeight="1" x14ac:dyDescent="0.25">
      <c r="A377" s="152">
        <v>1</v>
      </c>
      <c r="B377" s="24" t="s">
        <v>375</v>
      </c>
      <c r="C377" s="64"/>
      <c r="D377" s="172">
        <v>1</v>
      </c>
      <c r="E377" s="62"/>
      <c r="F377" s="64"/>
      <c r="G377" s="172">
        <v>1</v>
      </c>
      <c r="H377" s="62"/>
      <c r="I377" s="93">
        <f t="shared" si="73"/>
        <v>0</v>
      </c>
      <c r="J377" s="17" t="str">
        <f t="shared" si="74"/>
        <v>IGUAL</v>
      </c>
      <c r="K377" s="18"/>
      <c r="L377" s="157" t="s">
        <v>145</v>
      </c>
      <c r="M377" s="14" t="str">
        <f t="shared" si="75"/>
        <v>IGUAL</v>
      </c>
      <c r="N377" s="19" t="s">
        <v>2</v>
      </c>
      <c r="O377" s="19" t="s">
        <v>3</v>
      </c>
      <c r="P377" s="19" t="s">
        <v>4</v>
      </c>
      <c r="Q377" s="19" t="s">
        <v>5</v>
      </c>
      <c r="R377"/>
      <c r="S377"/>
      <c r="T377" s="14">
        <f t="shared" si="76"/>
        <v>61.38</v>
      </c>
      <c r="U377" s="23"/>
    </row>
    <row r="378" spans="1:21" s="14" customFormat="1" ht="10.5" customHeight="1" x14ac:dyDescent="0.25">
      <c r="A378" s="152">
        <v>1</v>
      </c>
      <c r="B378" s="24" t="s">
        <v>376</v>
      </c>
      <c r="C378" s="64"/>
      <c r="D378" s="172">
        <v>3</v>
      </c>
      <c r="E378" s="62"/>
      <c r="F378" s="64"/>
      <c r="G378" s="172">
        <v>3</v>
      </c>
      <c r="H378" s="62"/>
      <c r="I378" s="93">
        <f t="shared" si="73"/>
        <v>0</v>
      </c>
      <c r="J378" s="17" t="str">
        <f t="shared" si="74"/>
        <v>IGUAL</v>
      </c>
      <c r="K378" s="18"/>
      <c r="L378" s="157" t="s">
        <v>145</v>
      </c>
      <c r="M378" s="14" t="str">
        <f t="shared" si="75"/>
        <v>IGUAL</v>
      </c>
      <c r="N378" s="19" t="s">
        <v>2</v>
      </c>
      <c r="O378" s="19" t="s">
        <v>3</v>
      </c>
      <c r="P378" s="19" t="s">
        <v>4</v>
      </c>
      <c r="Q378" s="19" t="s">
        <v>5</v>
      </c>
      <c r="R378"/>
      <c r="S378"/>
      <c r="T378" s="14">
        <f t="shared" si="76"/>
        <v>184.14000000000001</v>
      </c>
      <c r="U378" s="23"/>
    </row>
    <row r="379" spans="1:21" s="14" customFormat="1" ht="10.5" customHeight="1" x14ac:dyDescent="0.25">
      <c r="A379" s="152">
        <v>1</v>
      </c>
      <c r="B379" s="24" t="s">
        <v>377</v>
      </c>
      <c r="C379" s="64"/>
      <c r="D379" s="172"/>
      <c r="E379" s="62"/>
      <c r="F379" s="64"/>
      <c r="G379" s="172"/>
      <c r="H379" s="62"/>
      <c r="I379" s="93" t="s">
        <v>171</v>
      </c>
      <c r="J379" s="17" t="s">
        <v>171</v>
      </c>
      <c r="K379" s="18"/>
      <c r="L379" s="157" t="s">
        <v>145</v>
      </c>
      <c r="M379" s="14" t="str">
        <f t="shared" si="75"/>
        <v>NUEVO</v>
      </c>
      <c r="N379" s="19" t="s">
        <v>2</v>
      </c>
      <c r="O379" s="19" t="s">
        <v>3</v>
      </c>
      <c r="P379" s="19" t="s">
        <v>4</v>
      </c>
      <c r="Q379" s="19" t="s">
        <v>5</v>
      </c>
      <c r="R379"/>
      <c r="S379"/>
      <c r="T379" s="14">
        <f t="shared" si="76"/>
        <v>0</v>
      </c>
      <c r="U379" s="23"/>
    </row>
    <row r="380" spans="1:21" s="14" customFormat="1" ht="10.5" customHeight="1" x14ac:dyDescent="0.25">
      <c r="A380" s="152">
        <v>1</v>
      </c>
      <c r="B380" s="24" t="s">
        <v>378</v>
      </c>
      <c r="C380" s="64"/>
      <c r="D380" s="172" t="s">
        <v>171</v>
      </c>
      <c r="E380" s="62"/>
      <c r="F380" s="64"/>
      <c r="G380" s="172" t="s">
        <v>171</v>
      </c>
      <c r="H380" s="62"/>
      <c r="I380" s="93" t="s">
        <v>171</v>
      </c>
      <c r="J380" s="17" t="s">
        <v>171</v>
      </c>
      <c r="K380" s="18"/>
      <c r="L380" s="157" t="s">
        <v>145</v>
      </c>
      <c r="M380" s="14" t="str">
        <f t="shared" si="75"/>
        <v>IGUAL</v>
      </c>
      <c r="N380" s="19" t="s">
        <v>2</v>
      </c>
      <c r="O380" s="19" t="s">
        <v>3</v>
      </c>
      <c r="P380" s="19" t="s">
        <v>4</v>
      </c>
      <c r="Q380" s="19" t="s">
        <v>5</v>
      </c>
      <c r="R380"/>
      <c r="S380"/>
      <c r="T380" s="14" t="e">
        <f t="shared" si="76"/>
        <v>#VALUE!</v>
      </c>
      <c r="U380" s="23"/>
    </row>
    <row r="381" spans="1:21" s="14" customFormat="1" ht="10.5" customHeight="1" x14ac:dyDescent="0.25">
      <c r="A381" s="152">
        <v>1</v>
      </c>
      <c r="B381" s="24" t="s">
        <v>379</v>
      </c>
      <c r="C381" s="64"/>
      <c r="D381" s="172">
        <v>2.5</v>
      </c>
      <c r="E381" s="62"/>
      <c r="F381" s="64"/>
      <c r="G381" s="172">
        <v>2.5</v>
      </c>
      <c r="H381" s="62"/>
      <c r="I381" s="93">
        <f t="shared" si="73"/>
        <v>0</v>
      </c>
      <c r="J381" s="17" t="str">
        <f t="shared" si="74"/>
        <v>IGUAL</v>
      </c>
      <c r="K381" s="18"/>
      <c r="L381" s="157" t="s">
        <v>145</v>
      </c>
      <c r="M381" s="14" t="str">
        <f t="shared" si="75"/>
        <v>IGUAL</v>
      </c>
      <c r="N381" s="19" t="s">
        <v>2</v>
      </c>
      <c r="O381" s="19" t="s">
        <v>3</v>
      </c>
      <c r="P381" s="19" t="s">
        <v>4</v>
      </c>
      <c r="Q381" s="19" t="s">
        <v>5</v>
      </c>
      <c r="R381"/>
      <c r="S381"/>
      <c r="T381" s="14">
        <f t="shared" si="76"/>
        <v>153.45000000000002</v>
      </c>
      <c r="U381" s="23"/>
    </row>
    <row r="382" spans="1:21" s="14" customFormat="1" ht="10.5" customHeight="1" x14ac:dyDescent="0.25">
      <c r="A382" s="152">
        <v>1</v>
      </c>
      <c r="B382" s="24" t="s">
        <v>380</v>
      </c>
      <c r="C382" s="64"/>
      <c r="D382" s="172">
        <v>5</v>
      </c>
      <c r="E382" s="62"/>
      <c r="F382" s="64"/>
      <c r="G382" s="172">
        <v>5</v>
      </c>
      <c r="H382" s="62"/>
      <c r="I382" s="93">
        <f t="shared" si="73"/>
        <v>0</v>
      </c>
      <c r="J382" s="17" t="str">
        <f t="shared" si="74"/>
        <v>IGUAL</v>
      </c>
      <c r="K382" s="18"/>
      <c r="L382" s="157" t="s">
        <v>145</v>
      </c>
      <c r="M382" s="14" t="str">
        <f t="shared" si="75"/>
        <v>IGUAL</v>
      </c>
      <c r="N382" s="19" t="s">
        <v>2</v>
      </c>
      <c r="O382" s="19" t="s">
        <v>3</v>
      </c>
      <c r="P382" s="19" t="s">
        <v>4</v>
      </c>
      <c r="Q382" s="19" t="s">
        <v>5</v>
      </c>
      <c r="R382"/>
      <c r="S382"/>
      <c r="T382" s="14">
        <f t="shared" si="76"/>
        <v>306.90000000000003</v>
      </c>
      <c r="U382" s="23"/>
    </row>
    <row r="383" spans="1:21" s="14" customFormat="1" ht="10.5" customHeight="1" x14ac:dyDescent="0.25">
      <c r="A383" s="152">
        <v>1</v>
      </c>
      <c r="B383" s="24" t="s">
        <v>381</v>
      </c>
      <c r="C383" s="64"/>
      <c r="D383" s="172">
        <v>10</v>
      </c>
      <c r="E383" s="62"/>
      <c r="F383" s="64"/>
      <c r="G383" s="172">
        <v>10</v>
      </c>
      <c r="H383" s="62"/>
      <c r="I383" s="93">
        <f t="shared" si="73"/>
        <v>0</v>
      </c>
      <c r="J383" s="17" t="str">
        <f t="shared" si="74"/>
        <v>IGUAL</v>
      </c>
      <c r="K383" s="18"/>
      <c r="L383" s="157" t="s">
        <v>145</v>
      </c>
      <c r="M383" s="14" t="str">
        <f t="shared" si="75"/>
        <v>IGUAL</v>
      </c>
      <c r="N383" s="19" t="s">
        <v>2</v>
      </c>
      <c r="O383" s="19" t="s">
        <v>3</v>
      </c>
      <c r="P383" s="19" t="s">
        <v>4</v>
      </c>
      <c r="Q383" s="19" t="s">
        <v>5</v>
      </c>
      <c r="R383"/>
      <c r="S383"/>
      <c r="T383" s="14">
        <f t="shared" si="76"/>
        <v>613.80000000000007</v>
      </c>
      <c r="U383" s="23"/>
    </row>
    <row r="384" spans="1:21" s="14" customFormat="1" ht="10.5" customHeight="1" x14ac:dyDescent="0.25">
      <c r="A384" s="152">
        <v>1</v>
      </c>
      <c r="B384" s="24" t="s">
        <v>382</v>
      </c>
      <c r="C384" s="64"/>
      <c r="D384" s="172">
        <v>10</v>
      </c>
      <c r="E384" s="62"/>
      <c r="F384" s="64"/>
      <c r="G384" s="172">
        <v>10</v>
      </c>
      <c r="H384" s="62"/>
      <c r="I384" s="93">
        <f t="shared" si="73"/>
        <v>0</v>
      </c>
      <c r="J384" s="17" t="str">
        <f t="shared" si="74"/>
        <v>IGUAL</v>
      </c>
      <c r="K384" s="18"/>
      <c r="L384" s="157" t="s">
        <v>145</v>
      </c>
      <c r="M384" s="14" t="str">
        <f t="shared" si="75"/>
        <v>IGUAL</v>
      </c>
      <c r="N384" s="19" t="s">
        <v>2</v>
      </c>
      <c r="O384" s="19" t="s">
        <v>3</v>
      </c>
      <c r="P384" s="19" t="s">
        <v>4</v>
      </c>
      <c r="Q384" s="19" t="s">
        <v>5</v>
      </c>
      <c r="R384"/>
      <c r="S384"/>
      <c r="T384" s="14">
        <f t="shared" si="76"/>
        <v>613.80000000000007</v>
      </c>
      <c r="U384" s="23"/>
    </row>
    <row r="385" spans="1:21" s="14" customFormat="1" ht="10.5" customHeight="1" x14ac:dyDescent="0.25">
      <c r="A385" s="152">
        <v>1</v>
      </c>
      <c r="B385" s="24" t="s">
        <v>383</v>
      </c>
      <c r="C385" s="64"/>
      <c r="D385" s="172">
        <v>7</v>
      </c>
      <c r="E385" s="62"/>
      <c r="F385" s="64"/>
      <c r="G385" s="172">
        <v>7</v>
      </c>
      <c r="H385" s="62"/>
      <c r="I385" s="93">
        <f t="shared" si="73"/>
        <v>0</v>
      </c>
      <c r="J385" s="17" t="str">
        <f t="shared" si="74"/>
        <v>IGUAL</v>
      </c>
      <c r="K385" s="18"/>
      <c r="L385" s="157" t="s">
        <v>145</v>
      </c>
      <c r="M385" s="14" t="str">
        <f t="shared" si="75"/>
        <v>IGUAL</v>
      </c>
      <c r="N385" s="19" t="s">
        <v>2</v>
      </c>
      <c r="O385" s="19" t="s">
        <v>3</v>
      </c>
      <c r="P385" s="19" t="s">
        <v>4</v>
      </c>
      <c r="Q385" s="19" t="s">
        <v>5</v>
      </c>
      <c r="R385"/>
      <c r="S385"/>
      <c r="T385" s="14">
        <f t="shared" si="76"/>
        <v>429.66</v>
      </c>
      <c r="U385" s="23"/>
    </row>
    <row r="386" spans="1:21" s="14" customFormat="1" ht="10.5" customHeight="1" x14ac:dyDescent="0.25">
      <c r="A386" s="152">
        <v>1</v>
      </c>
      <c r="B386" s="24" t="s">
        <v>384</v>
      </c>
      <c r="C386" s="64"/>
      <c r="D386" s="172"/>
      <c r="E386" s="62"/>
      <c r="F386" s="64"/>
      <c r="G386" s="172"/>
      <c r="H386" s="62"/>
      <c r="I386" s="93" t="s">
        <v>171</v>
      </c>
      <c r="J386" s="17" t="s">
        <v>171</v>
      </c>
      <c r="K386" s="18"/>
      <c r="L386" s="157" t="s">
        <v>145</v>
      </c>
      <c r="M386" s="14" t="str">
        <f t="shared" si="75"/>
        <v>NUEVO</v>
      </c>
      <c r="N386" s="19" t="s">
        <v>2</v>
      </c>
      <c r="O386" s="19" t="s">
        <v>3</v>
      </c>
      <c r="P386" s="19" t="s">
        <v>4</v>
      </c>
      <c r="Q386" s="19" t="s">
        <v>5</v>
      </c>
      <c r="R386"/>
      <c r="S386"/>
      <c r="T386" s="14">
        <f t="shared" si="76"/>
        <v>0</v>
      </c>
      <c r="U386" s="23"/>
    </row>
    <row r="387" spans="1:21" s="14" customFormat="1" ht="10.5" customHeight="1" x14ac:dyDescent="0.25">
      <c r="A387" s="152">
        <v>1</v>
      </c>
      <c r="B387" s="24" t="s">
        <v>385</v>
      </c>
      <c r="C387" s="64"/>
      <c r="D387" s="172">
        <v>3</v>
      </c>
      <c r="E387" s="62"/>
      <c r="F387" s="64"/>
      <c r="G387" s="172">
        <v>3</v>
      </c>
      <c r="H387" s="62"/>
      <c r="I387" s="93">
        <f t="shared" si="73"/>
        <v>0</v>
      </c>
      <c r="J387" s="17" t="str">
        <f t="shared" si="74"/>
        <v>IGUAL</v>
      </c>
      <c r="K387" s="18"/>
      <c r="L387" s="157" t="s">
        <v>145</v>
      </c>
      <c r="M387" s="14" t="str">
        <f t="shared" si="75"/>
        <v>IGUAL</v>
      </c>
      <c r="N387" s="19" t="s">
        <v>2</v>
      </c>
      <c r="O387" s="19" t="s">
        <v>3</v>
      </c>
      <c r="P387" s="19" t="s">
        <v>4</v>
      </c>
      <c r="Q387" s="19" t="s">
        <v>5</v>
      </c>
      <c r="R387"/>
      <c r="S387"/>
      <c r="T387" s="14">
        <f t="shared" si="76"/>
        <v>184.14000000000001</v>
      </c>
      <c r="U387" s="23"/>
    </row>
    <row r="388" spans="1:21" s="14" customFormat="1" ht="10.5" customHeight="1" x14ac:dyDescent="0.25">
      <c r="A388" s="152">
        <v>1</v>
      </c>
      <c r="B388" s="24" t="s">
        <v>386</v>
      </c>
      <c r="C388" s="64"/>
      <c r="D388" s="172">
        <v>3</v>
      </c>
      <c r="E388" s="62"/>
      <c r="F388" s="64"/>
      <c r="G388" s="172">
        <v>3</v>
      </c>
      <c r="H388" s="62"/>
      <c r="I388" s="93">
        <f t="shared" si="73"/>
        <v>0</v>
      </c>
      <c r="J388" s="17" t="str">
        <f t="shared" si="74"/>
        <v>IGUAL</v>
      </c>
      <c r="K388" s="18"/>
      <c r="L388" s="157" t="s">
        <v>145</v>
      </c>
      <c r="M388" s="14" t="str">
        <f t="shared" si="75"/>
        <v>IGUAL</v>
      </c>
      <c r="N388" s="19" t="s">
        <v>2</v>
      </c>
      <c r="O388" s="19" t="s">
        <v>3</v>
      </c>
      <c r="P388" s="19" t="s">
        <v>4</v>
      </c>
      <c r="Q388" s="19" t="s">
        <v>5</v>
      </c>
      <c r="R388"/>
      <c r="S388"/>
      <c r="T388" s="14">
        <f t="shared" si="76"/>
        <v>184.14000000000001</v>
      </c>
      <c r="U388" s="23"/>
    </row>
    <row r="389" spans="1:21" s="14" customFormat="1" ht="10.5" customHeight="1" x14ac:dyDescent="0.25">
      <c r="A389" s="152">
        <v>1</v>
      </c>
      <c r="B389" s="24" t="s">
        <v>387</v>
      </c>
      <c r="C389" s="64"/>
      <c r="D389" s="172">
        <v>3</v>
      </c>
      <c r="E389" s="62"/>
      <c r="F389" s="64"/>
      <c r="G389" s="172">
        <v>3</v>
      </c>
      <c r="H389" s="62"/>
      <c r="I389" s="93">
        <f t="shared" si="73"/>
        <v>0</v>
      </c>
      <c r="J389" s="17" t="str">
        <f t="shared" si="74"/>
        <v>IGUAL</v>
      </c>
      <c r="K389" s="18"/>
      <c r="L389" s="157" t="s">
        <v>145</v>
      </c>
      <c r="M389" s="14" t="str">
        <f t="shared" si="75"/>
        <v>IGUAL</v>
      </c>
      <c r="N389" s="19" t="s">
        <v>2</v>
      </c>
      <c r="O389" s="19" t="s">
        <v>3</v>
      </c>
      <c r="P389" s="19" t="s">
        <v>4</v>
      </c>
      <c r="Q389" s="19" t="s">
        <v>5</v>
      </c>
      <c r="R389"/>
      <c r="S389"/>
      <c r="T389" s="14">
        <f t="shared" si="76"/>
        <v>184.14000000000001</v>
      </c>
      <c r="U389" s="23"/>
    </row>
    <row r="390" spans="1:21" s="14" customFormat="1" ht="10.5" customHeight="1" x14ac:dyDescent="0.25">
      <c r="A390" s="152">
        <v>1</v>
      </c>
      <c r="B390" s="24" t="s">
        <v>388</v>
      </c>
      <c r="C390" s="64"/>
      <c r="D390" s="172">
        <v>3</v>
      </c>
      <c r="E390" s="62"/>
      <c r="F390" s="64"/>
      <c r="G390" s="172">
        <v>3</v>
      </c>
      <c r="H390" s="62"/>
      <c r="I390" s="93">
        <f t="shared" si="73"/>
        <v>0</v>
      </c>
      <c r="J390" s="17" t="str">
        <f t="shared" si="74"/>
        <v>IGUAL</v>
      </c>
      <c r="K390" s="18"/>
      <c r="L390" s="157" t="s">
        <v>145</v>
      </c>
      <c r="M390" s="14" t="str">
        <f t="shared" si="75"/>
        <v>IGUAL</v>
      </c>
      <c r="N390" s="19" t="s">
        <v>2</v>
      </c>
      <c r="O390" s="19" t="s">
        <v>3</v>
      </c>
      <c r="P390" s="19" t="s">
        <v>4</v>
      </c>
      <c r="Q390" s="19" t="s">
        <v>5</v>
      </c>
      <c r="R390"/>
      <c r="S390"/>
      <c r="T390" s="14">
        <f t="shared" si="76"/>
        <v>184.14000000000001</v>
      </c>
      <c r="U390" s="23"/>
    </row>
    <row r="391" spans="1:21" s="14" customFormat="1" ht="10.5" customHeight="1" x14ac:dyDescent="0.25">
      <c r="A391" s="152">
        <v>1</v>
      </c>
      <c r="B391" s="24" t="s">
        <v>389</v>
      </c>
      <c r="C391" s="64"/>
      <c r="D391" s="172">
        <v>3</v>
      </c>
      <c r="E391" s="62"/>
      <c r="F391" s="64"/>
      <c r="G391" s="172">
        <v>3</v>
      </c>
      <c r="H391" s="62"/>
      <c r="I391" s="93">
        <f t="shared" si="73"/>
        <v>0</v>
      </c>
      <c r="J391" s="17" t="str">
        <f t="shared" si="74"/>
        <v>IGUAL</v>
      </c>
      <c r="K391" s="18"/>
      <c r="L391" s="157" t="s">
        <v>145</v>
      </c>
      <c r="M391" s="14" t="str">
        <f t="shared" si="75"/>
        <v>IGUAL</v>
      </c>
      <c r="N391" s="19" t="s">
        <v>2</v>
      </c>
      <c r="O391" s="19" t="s">
        <v>3</v>
      </c>
      <c r="P391" s="19" t="s">
        <v>4</v>
      </c>
      <c r="Q391" s="19" t="s">
        <v>5</v>
      </c>
      <c r="R391"/>
      <c r="S391"/>
      <c r="T391" s="14">
        <f t="shared" si="76"/>
        <v>184.14000000000001</v>
      </c>
      <c r="U391" s="23"/>
    </row>
    <row r="392" spans="1:21" s="14" customFormat="1" ht="10.5" customHeight="1" x14ac:dyDescent="0.25">
      <c r="A392" s="152">
        <v>1</v>
      </c>
      <c r="B392" s="24" t="s">
        <v>390</v>
      </c>
      <c r="C392" s="64"/>
      <c r="D392" s="172">
        <v>3</v>
      </c>
      <c r="E392" s="62"/>
      <c r="F392" s="64"/>
      <c r="G392" s="172">
        <v>3</v>
      </c>
      <c r="H392" s="62"/>
      <c r="I392" s="93">
        <f t="shared" si="73"/>
        <v>0</v>
      </c>
      <c r="J392" s="17" t="str">
        <f t="shared" si="74"/>
        <v>IGUAL</v>
      </c>
      <c r="K392" s="18"/>
      <c r="L392" s="157" t="s">
        <v>145</v>
      </c>
      <c r="M392" s="14" t="str">
        <f t="shared" si="75"/>
        <v>IGUAL</v>
      </c>
      <c r="N392" s="19" t="s">
        <v>2</v>
      </c>
      <c r="O392" s="19" t="s">
        <v>3</v>
      </c>
      <c r="P392" s="19" t="s">
        <v>4</v>
      </c>
      <c r="Q392" s="19" t="s">
        <v>5</v>
      </c>
      <c r="R392"/>
      <c r="S392"/>
      <c r="T392" s="14">
        <f t="shared" si="76"/>
        <v>184.14000000000001</v>
      </c>
      <c r="U392" s="23"/>
    </row>
    <row r="393" spans="1:21" s="14" customFormat="1" ht="10.5" customHeight="1" x14ac:dyDescent="0.25">
      <c r="A393" s="152">
        <v>1</v>
      </c>
      <c r="B393" s="24" t="s">
        <v>391</v>
      </c>
      <c r="C393" s="64"/>
      <c r="D393" s="172">
        <v>3</v>
      </c>
      <c r="E393" s="62"/>
      <c r="F393" s="64"/>
      <c r="G393" s="172">
        <v>3</v>
      </c>
      <c r="H393" s="62"/>
      <c r="I393" s="93">
        <f t="shared" si="73"/>
        <v>0</v>
      </c>
      <c r="J393" s="17" t="str">
        <f t="shared" si="74"/>
        <v>IGUAL</v>
      </c>
      <c r="K393" s="18"/>
      <c r="L393" s="157" t="s">
        <v>145</v>
      </c>
      <c r="M393" s="14" t="str">
        <f t="shared" si="75"/>
        <v>IGUAL</v>
      </c>
      <c r="N393" s="19" t="s">
        <v>2</v>
      </c>
      <c r="O393" s="19" t="s">
        <v>3</v>
      </c>
      <c r="P393" s="19" t="s">
        <v>4</v>
      </c>
      <c r="Q393" s="19" t="s">
        <v>5</v>
      </c>
      <c r="R393"/>
      <c r="S393"/>
      <c r="T393" s="14">
        <f t="shared" si="76"/>
        <v>184.14000000000001</v>
      </c>
      <c r="U393" s="23"/>
    </row>
    <row r="394" spans="1:21" s="14" customFormat="1" ht="10.5" customHeight="1" x14ac:dyDescent="0.25">
      <c r="A394" s="152">
        <v>1</v>
      </c>
      <c r="B394" s="24" t="s">
        <v>392</v>
      </c>
      <c r="C394" s="64"/>
      <c r="D394" s="172">
        <v>3</v>
      </c>
      <c r="E394" s="62"/>
      <c r="F394" s="64"/>
      <c r="G394" s="172">
        <v>3</v>
      </c>
      <c r="H394" s="62"/>
      <c r="I394" s="93">
        <f t="shared" si="73"/>
        <v>0</v>
      </c>
      <c r="J394" s="17" t="str">
        <f t="shared" si="74"/>
        <v>IGUAL</v>
      </c>
      <c r="K394" s="18"/>
      <c r="L394" s="157" t="s">
        <v>145</v>
      </c>
      <c r="M394" s="14" t="str">
        <f t="shared" si="75"/>
        <v>IGUAL</v>
      </c>
      <c r="N394" s="19" t="s">
        <v>2</v>
      </c>
      <c r="O394" s="19" t="s">
        <v>3</v>
      </c>
      <c r="P394" s="19" t="s">
        <v>4</v>
      </c>
      <c r="Q394" s="19" t="s">
        <v>5</v>
      </c>
      <c r="R394"/>
      <c r="S394"/>
      <c r="T394" s="14">
        <f t="shared" si="76"/>
        <v>184.14000000000001</v>
      </c>
      <c r="U394" s="23"/>
    </row>
    <row r="395" spans="1:21" s="14" customFormat="1" ht="10.5" customHeight="1" x14ac:dyDescent="0.25">
      <c r="A395" s="152">
        <v>1</v>
      </c>
      <c r="B395" s="24" t="s">
        <v>393</v>
      </c>
      <c r="C395" s="64"/>
      <c r="D395" s="172">
        <v>7</v>
      </c>
      <c r="E395" s="62"/>
      <c r="F395" s="64"/>
      <c r="G395" s="172">
        <v>7</v>
      </c>
      <c r="H395" s="62"/>
      <c r="I395" s="93">
        <f t="shared" si="73"/>
        <v>0</v>
      </c>
      <c r="J395" s="17" t="str">
        <f t="shared" si="74"/>
        <v>IGUAL</v>
      </c>
      <c r="K395" s="18"/>
      <c r="L395" s="157" t="s">
        <v>145</v>
      </c>
      <c r="M395" s="14" t="str">
        <f t="shared" si="75"/>
        <v>IGUAL</v>
      </c>
      <c r="N395" s="19" t="s">
        <v>2</v>
      </c>
      <c r="O395" s="19" t="s">
        <v>3</v>
      </c>
      <c r="P395" s="19" t="s">
        <v>4</v>
      </c>
      <c r="Q395" s="19" t="s">
        <v>5</v>
      </c>
      <c r="R395"/>
      <c r="S395"/>
      <c r="T395" s="14">
        <f t="shared" si="76"/>
        <v>429.66</v>
      </c>
      <c r="U395" s="23"/>
    </row>
    <row r="396" spans="1:21" s="14" customFormat="1" ht="10.5" customHeight="1" x14ac:dyDescent="0.25">
      <c r="A396" s="152">
        <v>1</v>
      </c>
      <c r="B396" s="24" t="s">
        <v>394</v>
      </c>
      <c r="C396" s="64"/>
      <c r="D396" s="172">
        <v>3</v>
      </c>
      <c r="E396" s="62"/>
      <c r="F396" s="64"/>
      <c r="G396" s="172">
        <v>3</v>
      </c>
      <c r="H396" s="62"/>
      <c r="I396" s="93">
        <f t="shared" si="73"/>
        <v>0</v>
      </c>
      <c r="J396" s="17" t="str">
        <f t="shared" si="74"/>
        <v>IGUAL</v>
      </c>
      <c r="K396" s="18"/>
      <c r="L396" s="157" t="s">
        <v>145</v>
      </c>
      <c r="M396" s="14" t="str">
        <f t="shared" si="75"/>
        <v>IGUAL</v>
      </c>
      <c r="N396" s="19" t="s">
        <v>2</v>
      </c>
      <c r="O396" s="19" t="s">
        <v>3</v>
      </c>
      <c r="P396" s="19" t="s">
        <v>4</v>
      </c>
      <c r="Q396" s="19" t="s">
        <v>5</v>
      </c>
      <c r="R396"/>
      <c r="S396"/>
      <c r="T396" s="14">
        <f t="shared" si="76"/>
        <v>184.14000000000001</v>
      </c>
      <c r="U396" s="23"/>
    </row>
    <row r="397" spans="1:21" s="14" customFormat="1" ht="10.5" customHeight="1" x14ac:dyDescent="0.25">
      <c r="A397" s="152">
        <v>1</v>
      </c>
      <c r="B397" s="24"/>
      <c r="C397" s="64"/>
      <c r="D397" s="172"/>
      <c r="E397" s="62"/>
      <c r="F397" s="64"/>
      <c r="G397" s="172"/>
      <c r="H397" s="62"/>
      <c r="I397" s="93" t="s">
        <v>171</v>
      </c>
      <c r="J397" s="17" t="s">
        <v>171</v>
      </c>
      <c r="K397" s="18"/>
      <c r="L397" s="157" t="s">
        <v>145</v>
      </c>
      <c r="M397" s="14" t="str">
        <f t="shared" si="75"/>
        <v>NUEVO</v>
      </c>
      <c r="N397" s="19" t="s">
        <v>2</v>
      </c>
      <c r="O397" s="19" t="s">
        <v>3</v>
      </c>
      <c r="P397" s="19" t="s">
        <v>4</v>
      </c>
      <c r="Q397" s="19" t="s">
        <v>5</v>
      </c>
      <c r="R397"/>
      <c r="S397"/>
      <c r="T397" s="14">
        <f t="shared" si="76"/>
        <v>0</v>
      </c>
      <c r="U397" s="23"/>
    </row>
    <row r="398" spans="1:21" s="14" customFormat="1" ht="10.5" customHeight="1" x14ac:dyDescent="0.25">
      <c r="A398" s="152">
        <v>1</v>
      </c>
      <c r="B398" s="24" t="s">
        <v>395</v>
      </c>
      <c r="C398" s="64"/>
      <c r="D398" s="172">
        <v>37.35</v>
      </c>
      <c r="E398" s="62" t="s">
        <v>171</v>
      </c>
      <c r="F398" s="64"/>
      <c r="G398" s="172">
        <v>37.35</v>
      </c>
      <c r="H398" s="62"/>
      <c r="I398" s="93">
        <f t="shared" si="73"/>
        <v>0</v>
      </c>
      <c r="J398" s="17" t="str">
        <f t="shared" si="74"/>
        <v>IGUAL</v>
      </c>
      <c r="K398" s="18"/>
      <c r="L398" s="157" t="s">
        <v>145</v>
      </c>
      <c r="M398" s="14" t="str">
        <f t="shared" ref="M398" si="77">IF(D398=R398,Q398,IF(G398=D398,N398,IF(G398&gt;D398,O398,IF(G398&lt;D398,P398,Q398))))</f>
        <v>IGUAL</v>
      </c>
      <c r="N398" s="19" t="s">
        <v>2</v>
      </c>
      <c r="O398" s="19" t="s">
        <v>3</v>
      </c>
      <c r="P398" s="19" t="s">
        <v>4</v>
      </c>
      <c r="Q398" s="19" t="s">
        <v>5</v>
      </c>
      <c r="R398"/>
      <c r="S398"/>
      <c r="T398" s="14">
        <f t="shared" ref="T398" si="78">+G398*61.38</f>
        <v>2292.5430000000001</v>
      </c>
      <c r="U398" s="23"/>
    </row>
    <row r="399" spans="1:21" s="14" customFormat="1" ht="10.5" customHeight="1" x14ac:dyDescent="0.25">
      <c r="A399" s="152"/>
      <c r="B399" s="27"/>
      <c r="C399" s="81"/>
      <c r="D399" s="16"/>
      <c r="E399" s="62"/>
      <c r="F399" s="81"/>
      <c r="G399" s="16"/>
      <c r="H399" s="62"/>
      <c r="I399" s="93"/>
      <c r="J399" s="17"/>
      <c r="K399" s="18"/>
      <c r="L399" s="157"/>
      <c r="N399" s="19"/>
      <c r="O399" s="19"/>
      <c r="P399" s="19"/>
      <c r="Q399" s="19"/>
      <c r="R399"/>
      <c r="S399"/>
      <c r="U399" s="23"/>
    </row>
    <row r="400" spans="1:21" customFormat="1" ht="10.5" customHeight="1" x14ac:dyDescent="0.25">
      <c r="A400" s="152">
        <v>1</v>
      </c>
      <c r="B400" s="131" t="s">
        <v>127</v>
      </c>
      <c r="C400" s="132"/>
      <c r="D400" s="39"/>
      <c r="E400" s="133"/>
      <c r="F400" s="132"/>
      <c r="G400" s="39"/>
      <c r="H400" s="133"/>
      <c r="I400" s="134"/>
      <c r="J400" s="135"/>
      <c r="K400" s="41"/>
      <c r="L400" s="157"/>
      <c r="M400" s="14"/>
      <c r="N400" s="19"/>
      <c r="O400" s="19"/>
      <c r="P400" s="19"/>
      <c r="Q400" s="19"/>
      <c r="U400" s="23"/>
    </row>
    <row r="401" spans="1:21" s="14" customFormat="1" ht="10.5" customHeight="1" x14ac:dyDescent="0.2">
      <c r="A401" s="152">
        <v>1</v>
      </c>
      <c r="B401" s="107" t="s">
        <v>80</v>
      </c>
      <c r="C401" s="120"/>
      <c r="D401" s="109"/>
      <c r="E401" s="110"/>
      <c r="F401" s="120"/>
      <c r="G401" s="109"/>
      <c r="H401" s="110"/>
      <c r="I401" s="111"/>
      <c r="J401" s="112"/>
      <c r="K401" s="119"/>
      <c r="L401" s="157"/>
      <c r="U401" s="23"/>
    </row>
    <row r="402" spans="1:21" s="14" customFormat="1" ht="10.5" customHeight="1" x14ac:dyDescent="0.25">
      <c r="A402" s="152">
        <v>1</v>
      </c>
      <c r="B402" s="24" t="s">
        <v>45</v>
      </c>
      <c r="C402" s="64"/>
      <c r="D402" s="16"/>
      <c r="E402" s="62"/>
      <c r="F402" s="64"/>
      <c r="G402" s="16"/>
      <c r="H402" s="62"/>
      <c r="I402" s="93">
        <f t="shared" ref="I402:I416" si="79">IF(E402=R402,0,(+H402-E402)/+E402)</f>
        <v>0</v>
      </c>
      <c r="J402" s="17" t="str">
        <f t="shared" ref="J402:J414" si="80">M402</f>
        <v>NUEVO</v>
      </c>
      <c r="K402" s="18"/>
      <c r="L402" s="157" t="s">
        <v>145</v>
      </c>
      <c r="M402" s="14" t="str">
        <f t="shared" ref="M402:M413" si="81">IF(D402=R402,Q402,IF(G402=D402,N402,IF(G402&gt;D402,O402,IF(G402&lt;D402,P402,Q402))))</f>
        <v>NUEVO</v>
      </c>
      <c r="N402" s="19" t="s">
        <v>2</v>
      </c>
      <c r="O402" s="19" t="s">
        <v>3</v>
      </c>
      <c r="P402" s="19" t="s">
        <v>4</v>
      </c>
      <c r="Q402" s="19" t="s">
        <v>5</v>
      </c>
      <c r="R402"/>
      <c r="S402"/>
      <c r="T402" s="14">
        <f t="shared" ref="T402:T413" si="82">+G402*61.38</f>
        <v>0</v>
      </c>
      <c r="U402" s="23"/>
    </row>
    <row r="403" spans="1:21" s="14" customFormat="1" ht="10.5" customHeight="1" x14ac:dyDescent="0.25">
      <c r="A403" s="152">
        <v>1</v>
      </c>
      <c r="B403" s="24" t="s">
        <v>396</v>
      </c>
      <c r="C403" s="64"/>
      <c r="D403" s="16">
        <v>7.0000000000000007E-2</v>
      </c>
      <c r="E403" s="62"/>
      <c r="F403" s="64"/>
      <c r="G403" s="16">
        <v>7.0000000000000007E-2</v>
      </c>
      <c r="H403" s="62"/>
      <c r="I403" s="93">
        <f t="shared" si="79"/>
        <v>0</v>
      </c>
      <c r="J403" s="17" t="str">
        <f t="shared" si="80"/>
        <v>IGUAL</v>
      </c>
      <c r="K403" s="18"/>
      <c r="L403" s="157" t="s">
        <v>145</v>
      </c>
      <c r="M403" s="14" t="str">
        <f t="shared" si="81"/>
        <v>IGUAL</v>
      </c>
      <c r="N403" s="19" t="s">
        <v>2</v>
      </c>
      <c r="O403" s="19" t="s">
        <v>3</v>
      </c>
      <c r="P403" s="19" t="s">
        <v>4</v>
      </c>
      <c r="Q403" s="19" t="s">
        <v>5</v>
      </c>
      <c r="R403"/>
      <c r="S403"/>
      <c r="T403" s="14">
        <f t="shared" si="82"/>
        <v>4.2966000000000006</v>
      </c>
      <c r="U403" s="23"/>
    </row>
    <row r="404" spans="1:21" s="14" customFormat="1" ht="10.5" customHeight="1" x14ac:dyDescent="0.25">
      <c r="A404" s="152">
        <v>1</v>
      </c>
      <c r="B404" s="24" t="s">
        <v>397</v>
      </c>
      <c r="C404" s="64"/>
      <c r="D404" s="16"/>
      <c r="E404" s="62"/>
      <c r="F404" s="64"/>
      <c r="G404" s="16"/>
      <c r="H404" s="62"/>
      <c r="I404" s="93" t="s">
        <v>171</v>
      </c>
      <c r="J404" s="17" t="s">
        <v>171</v>
      </c>
      <c r="K404" s="18"/>
      <c r="L404" s="157" t="s">
        <v>145</v>
      </c>
      <c r="M404" s="14" t="str">
        <f t="shared" si="81"/>
        <v>NUEVO</v>
      </c>
      <c r="N404" s="19" t="s">
        <v>2</v>
      </c>
      <c r="O404" s="19" t="s">
        <v>3</v>
      </c>
      <c r="P404" s="19" t="s">
        <v>4</v>
      </c>
      <c r="Q404" s="19" t="s">
        <v>5</v>
      </c>
      <c r="R404"/>
      <c r="S404"/>
      <c r="T404" s="14">
        <f t="shared" si="82"/>
        <v>0</v>
      </c>
      <c r="U404" s="23"/>
    </row>
    <row r="405" spans="1:21" s="14" customFormat="1" ht="10.5" customHeight="1" x14ac:dyDescent="0.25">
      <c r="A405" s="152">
        <v>1</v>
      </c>
      <c r="B405" s="24"/>
      <c r="C405" s="64"/>
      <c r="D405" s="16"/>
      <c r="E405" s="62"/>
      <c r="F405" s="64"/>
      <c r="G405" s="16"/>
      <c r="H405" s="62"/>
      <c r="I405" s="93" t="s">
        <v>171</v>
      </c>
      <c r="J405" s="17" t="s">
        <v>171</v>
      </c>
      <c r="K405" s="18"/>
      <c r="L405" s="157" t="s">
        <v>145</v>
      </c>
      <c r="M405" s="14" t="str">
        <f t="shared" si="81"/>
        <v>NUEVO</v>
      </c>
      <c r="N405" s="19" t="s">
        <v>2</v>
      </c>
      <c r="O405" s="19" t="s">
        <v>3</v>
      </c>
      <c r="P405" s="19" t="s">
        <v>4</v>
      </c>
      <c r="Q405" s="19" t="s">
        <v>5</v>
      </c>
      <c r="R405"/>
      <c r="S405"/>
      <c r="T405" s="14">
        <f t="shared" si="82"/>
        <v>0</v>
      </c>
      <c r="U405" s="23"/>
    </row>
    <row r="406" spans="1:21" s="14" customFormat="1" ht="10.5" customHeight="1" x14ac:dyDescent="0.25">
      <c r="A406" s="152">
        <v>1</v>
      </c>
      <c r="B406" s="24" t="s">
        <v>398</v>
      </c>
      <c r="C406" s="64"/>
      <c r="D406" s="16"/>
      <c r="E406" s="62"/>
      <c r="F406" s="64"/>
      <c r="G406" s="16"/>
      <c r="H406" s="62"/>
      <c r="I406" s="93" t="s">
        <v>171</v>
      </c>
      <c r="J406" s="17" t="s">
        <v>171</v>
      </c>
      <c r="K406" s="18"/>
      <c r="L406" s="157" t="s">
        <v>145</v>
      </c>
      <c r="M406" s="14" t="str">
        <f t="shared" si="81"/>
        <v>NUEVO</v>
      </c>
      <c r="N406" s="19" t="s">
        <v>2</v>
      </c>
      <c r="O406" s="19" t="s">
        <v>3</v>
      </c>
      <c r="P406" s="19" t="s">
        <v>4</v>
      </c>
      <c r="Q406" s="19" t="s">
        <v>5</v>
      </c>
      <c r="R406"/>
      <c r="S406"/>
      <c r="T406" s="14">
        <f t="shared" si="82"/>
        <v>0</v>
      </c>
      <c r="U406" s="23"/>
    </row>
    <row r="407" spans="1:21" s="14" customFormat="1" ht="10.5" customHeight="1" x14ac:dyDescent="0.25">
      <c r="A407" s="152">
        <v>1</v>
      </c>
      <c r="B407" s="24" t="s">
        <v>399</v>
      </c>
      <c r="C407" s="64"/>
      <c r="D407" s="16">
        <v>0.08</v>
      </c>
      <c r="E407" s="62"/>
      <c r="F407" s="64"/>
      <c r="G407" s="16">
        <v>0.08</v>
      </c>
      <c r="H407" s="62"/>
      <c r="I407" s="93">
        <f t="shared" si="79"/>
        <v>0</v>
      </c>
      <c r="J407" s="17" t="str">
        <f t="shared" si="80"/>
        <v>IGUAL</v>
      </c>
      <c r="K407" s="18"/>
      <c r="L407" s="157" t="s">
        <v>145</v>
      </c>
      <c r="M407" s="14" t="str">
        <f t="shared" si="81"/>
        <v>IGUAL</v>
      </c>
      <c r="N407" s="19" t="s">
        <v>2</v>
      </c>
      <c r="O407" s="19" t="s">
        <v>3</v>
      </c>
      <c r="P407" s="19" t="s">
        <v>4</v>
      </c>
      <c r="Q407" s="19" t="s">
        <v>5</v>
      </c>
      <c r="R407"/>
      <c r="S407"/>
      <c r="T407" s="14">
        <f t="shared" si="82"/>
        <v>4.9104000000000001</v>
      </c>
      <c r="U407" s="23"/>
    </row>
    <row r="408" spans="1:21" s="14" customFormat="1" ht="10.5" customHeight="1" x14ac:dyDescent="0.25">
      <c r="A408" s="152">
        <v>1</v>
      </c>
      <c r="B408" s="24" t="s">
        <v>400</v>
      </c>
      <c r="C408" s="64"/>
      <c r="D408" s="16">
        <v>0.13</v>
      </c>
      <c r="E408" s="62"/>
      <c r="F408" s="64"/>
      <c r="G408" s="16">
        <v>0.13</v>
      </c>
      <c r="H408" s="62"/>
      <c r="I408" s="93">
        <f t="shared" si="79"/>
        <v>0</v>
      </c>
      <c r="J408" s="17" t="str">
        <f t="shared" si="80"/>
        <v>IGUAL</v>
      </c>
      <c r="K408" s="18"/>
      <c r="L408" s="157" t="s">
        <v>145</v>
      </c>
      <c r="M408" s="14" t="str">
        <f t="shared" si="81"/>
        <v>IGUAL</v>
      </c>
      <c r="N408" s="19" t="s">
        <v>2</v>
      </c>
      <c r="O408" s="19" t="s">
        <v>3</v>
      </c>
      <c r="P408" s="19" t="s">
        <v>4</v>
      </c>
      <c r="Q408" s="19" t="s">
        <v>5</v>
      </c>
      <c r="R408"/>
      <c r="S408"/>
      <c r="T408" s="14">
        <f t="shared" si="82"/>
        <v>7.9794000000000009</v>
      </c>
      <c r="U408" s="23"/>
    </row>
    <row r="409" spans="1:21" s="14" customFormat="1" ht="10.5" customHeight="1" x14ac:dyDescent="0.25">
      <c r="A409" s="152">
        <v>1</v>
      </c>
      <c r="B409" s="24" t="s">
        <v>401</v>
      </c>
      <c r="C409" s="64"/>
      <c r="D409" s="16"/>
      <c r="E409" s="62"/>
      <c r="F409" s="64"/>
      <c r="G409" s="16"/>
      <c r="H409" s="62"/>
      <c r="I409" s="93" t="s">
        <v>171</v>
      </c>
      <c r="J409" s="17" t="s">
        <v>171</v>
      </c>
      <c r="K409" s="18"/>
      <c r="L409" s="157" t="s">
        <v>145</v>
      </c>
      <c r="M409" s="14" t="str">
        <f t="shared" si="81"/>
        <v>NUEVO</v>
      </c>
      <c r="N409" s="19" t="s">
        <v>2</v>
      </c>
      <c r="O409" s="19" t="s">
        <v>3</v>
      </c>
      <c r="P409" s="19" t="s">
        <v>4</v>
      </c>
      <c r="Q409" s="19" t="s">
        <v>5</v>
      </c>
      <c r="R409"/>
      <c r="S409"/>
      <c r="T409" s="14">
        <f t="shared" si="82"/>
        <v>0</v>
      </c>
      <c r="U409" s="23"/>
    </row>
    <row r="410" spans="1:21" s="14" customFormat="1" ht="10.5" customHeight="1" x14ac:dyDescent="0.25">
      <c r="A410" s="152">
        <v>1</v>
      </c>
      <c r="B410" s="24" t="s">
        <v>402</v>
      </c>
      <c r="C410" s="64"/>
      <c r="D410" s="16">
        <v>0.19</v>
      </c>
      <c r="E410" s="62"/>
      <c r="F410" s="64"/>
      <c r="G410" s="16">
        <v>0.19</v>
      </c>
      <c r="H410" s="62"/>
      <c r="I410" s="93">
        <f t="shared" si="79"/>
        <v>0</v>
      </c>
      <c r="J410" s="17" t="str">
        <f t="shared" si="80"/>
        <v>IGUAL</v>
      </c>
      <c r="K410" s="18"/>
      <c r="L410" s="157" t="s">
        <v>145</v>
      </c>
      <c r="M410" s="14" t="str">
        <f t="shared" si="81"/>
        <v>IGUAL</v>
      </c>
      <c r="N410" s="19" t="s">
        <v>2</v>
      </c>
      <c r="O410" s="19" t="s">
        <v>3</v>
      </c>
      <c r="P410" s="19" t="s">
        <v>4</v>
      </c>
      <c r="Q410" s="19" t="s">
        <v>5</v>
      </c>
      <c r="R410"/>
      <c r="S410"/>
      <c r="T410" s="14">
        <f t="shared" si="82"/>
        <v>11.6622</v>
      </c>
      <c r="U410" s="23"/>
    </row>
    <row r="411" spans="1:21" s="14" customFormat="1" ht="10.5" customHeight="1" x14ac:dyDescent="0.25">
      <c r="A411" s="152">
        <v>1</v>
      </c>
      <c r="B411" s="24" t="s">
        <v>403</v>
      </c>
      <c r="C411" s="64"/>
      <c r="D411" s="16"/>
      <c r="E411" s="62"/>
      <c r="F411" s="64"/>
      <c r="G411" s="16"/>
      <c r="H411" s="62"/>
      <c r="I411" s="93" t="s">
        <v>171</v>
      </c>
      <c r="J411" s="17" t="s">
        <v>171</v>
      </c>
      <c r="K411" s="18"/>
      <c r="L411" s="157" t="s">
        <v>145</v>
      </c>
      <c r="M411" s="14" t="str">
        <f t="shared" si="81"/>
        <v>NUEVO</v>
      </c>
      <c r="N411" s="19" t="s">
        <v>2</v>
      </c>
      <c r="O411" s="19" t="s">
        <v>3</v>
      </c>
      <c r="P411" s="19" t="s">
        <v>4</v>
      </c>
      <c r="Q411" s="19" t="s">
        <v>5</v>
      </c>
      <c r="R411"/>
      <c r="S411"/>
      <c r="T411" s="14">
        <f t="shared" si="82"/>
        <v>0</v>
      </c>
      <c r="U411" s="23"/>
    </row>
    <row r="412" spans="1:21" s="14" customFormat="1" ht="10.5" customHeight="1" x14ac:dyDescent="0.25">
      <c r="A412" s="152">
        <v>1</v>
      </c>
      <c r="B412" s="24" t="s">
        <v>404</v>
      </c>
      <c r="C412" s="64"/>
      <c r="D412" s="16">
        <v>0.19</v>
      </c>
      <c r="E412" s="62"/>
      <c r="F412" s="64"/>
      <c r="G412" s="16">
        <v>0.19</v>
      </c>
      <c r="H412" s="62"/>
      <c r="I412" s="93">
        <f t="shared" si="79"/>
        <v>0</v>
      </c>
      <c r="J412" s="17" t="str">
        <f t="shared" si="80"/>
        <v>IGUAL</v>
      </c>
      <c r="K412" s="18"/>
      <c r="L412" s="157" t="s">
        <v>145</v>
      </c>
      <c r="M412" s="14" t="str">
        <f t="shared" si="81"/>
        <v>IGUAL</v>
      </c>
      <c r="N412" s="19" t="s">
        <v>2</v>
      </c>
      <c r="O412" s="19" t="s">
        <v>3</v>
      </c>
      <c r="P412" s="19" t="s">
        <v>4</v>
      </c>
      <c r="Q412" s="19" t="s">
        <v>5</v>
      </c>
      <c r="R412"/>
      <c r="S412"/>
      <c r="T412" s="14">
        <f t="shared" si="82"/>
        <v>11.6622</v>
      </c>
      <c r="U412" s="23"/>
    </row>
    <row r="413" spans="1:21" s="14" customFormat="1" ht="10.5" customHeight="1" x14ac:dyDescent="0.25">
      <c r="A413" s="152">
        <v>1</v>
      </c>
      <c r="B413" s="24" t="s">
        <v>405</v>
      </c>
      <c r="C413" s="64"/>
      <c r="D413" s="16">
        <v>0.13</v>
      </c>
      <c r="E413" s="62"/>
      <c r="F413" s="64"/>
      <c r="G413" s="16">
        <v>0.13</v>
      </c>
      <c r="H413" s="62"/>
      <c r="I413" s="93">
        <f t="shared" si="79"/>
        <v>0</v>
      </c>
      <c r="J413" s="17" t="str">
        <f t="shared" si="80"/>
        <v>IGUAL</v>
      </c>
      <c r="K413" s="18"/>
      <c r="L413" s="157" t="s">
        <v>145</v>
      </c>
      <c r="M413" s="14" t="str">
        <f t="shared" si="81"/>
        <v>IGUAL</v>
      </c>
      <c r="N413" s="19" t="s">
        <v>2</v>
      </c>
      <c r="O413" s="19" t="s">
        <v>3</v>
      </c>
      <c r="P413" s="19" t="s">
        <v>4</v>
      </c>
      <c r="Q413" s="19" t="s">
        <v>5</v>
      </c>
      <c r="R413"/>
      <c r="S413"/>
      <c r="T413" s="14">
        <f t="shared" si="82"/>
        <v>7.9794000000000009</v>
      </c>
      <c r="U413" s="23"/>
    </row>
    <row r="414" spans="1:21" s="14" customFormat="1" ht="10.5" customHeight="1" x14ac:dyDescent="0.25">
      <c r="A414" s="152">
        <v>1</v>
      </c>
      <c r="B414" s="24" t="s">
        <v>406</v>
      </c>
      <c r="C414" s="64"/>
      <c r="D414" s="16">
        <v>10.5</v>
      </c>
      <c r="E414" s="62"/>
      <c r="F414" s="64"/>
      <c r="G414" s="16">
        <v>10.5</v>
      </c>
      <c r="H414" s="62"/>
      <c r="I414" s="93">
        <f t="shared" si="79"/>
        <v>0</v>
      </c>
      <c r="J414" s="17" t="str">
        <f t="shared" si="80"/>
        <v>IGUAL</v>
      </c>
      <c r="K414" s="18"/>
      <c r="L414" s="157" t="s">
        <v>145</v>
      </c>
      <c r="M414" s="14" t="str">
        <f t="shared" ref="M414:M416" si="83">IF(D414=R414,Q414,IF(G414=D414,N414,IF(G414&gt;D414,O414,IF(G414&lt;D414,P414,Q414))))</f>
        <v>IGUAL</v>
      </c>
      <c r="N414" s="19" t="s">
        <v>2</v>
      </c>
      <c r="O414" s="19" t="s">
        <v>3</v>
      </c>
      <c r="P414" s="19" t="s">
        <v>4</v>
      </c>
      <c r="Q414" s="19" t="s">
        <v>5</v>
      </c>
      <c r="R414"/>
      <c r="S414"/>
      <c r="T414" s="14">
        <f t="shared" ref="T414:T416" si="84">+G414*61.38</f>
        <v>644.49</v>
      </c>
      <c r="U414" s="23"/>
    </row>
    <row r="415" spans="1:21" s="14" customFormat="1" ht="10.5" customHeight="1" x14ac:dyDescent="0.25">
      <c r="A415" s="152"/>
      <c r="B415" s="24" t="s">
        <v>407</v>
      </c>
      <c r="C415" s="64"/>
      <c r="D415" s="16" t="s">
        <v>171</v>
      </c>
      <c r="E415" s="62"/>
      <c r="F415" s="64"/>
      <c r="G415" s="16">
        <v>134</v>
      </c>
      <c r="H415" s="62"/>
      <c r="I415" s="93"/>
      <c r="J415" s="17" t="s">
        <v>171</v>
      </c>
      <c r="K415" s="18"/>
      <c r="L415" s="157" t="s">
        <v>145</v>
      </c>
      <c r="M415" s="14" t="str">
        <f t="shared" ref="M415" si="85">IF(D415=R415,Q415,IF(G415=D415,N415,IF(G415&gt;D415,O415,IF(G415&lt;D415,P415,Q415))))</f>
        <v>DISMINUYE</v>
      </c>
      <c r="N415" s="19" t="s">
        <v>2</v>
      </c>
      <c r="O415" s="19" t="s">
        <v>3</v>
      </c>
      <c r="P415" s="19" t="s">
        <v>4</v>
      </c>
      <c r="Q415" s="19" t="s">
        <v>5</v>
      </c>
      <c r="R415"/>
      <c r="S415"/>
      <c r="T415" s="14">
        <f t="shared" ref="T415" si="86">+G415*61.38</f>
        <v>8224.92</v>
      </c>
      <c r="U415" s="23"/>
    </row>
    <row r="416" spans="1:21" s="14" customFormat="1" ht="10.5" customHeight="1" x14ac:dyDescent="0.25">
      <c r="A416" s="152"/>
      <c r="B416" s="24" t="s">
        <v>467</v>
      </c>
      <c r="C416" s="64"/>
      <c r="D416" s="16" t="s">
        <v>171</v>
      </c>
      <c r="E416" s="62"/>
      <c r="F416" s="64"/>
      <c r="G416" s="16">
        <v>150</v>
      </c>
      <c r="H416" s="62"/>
      <c r="I416" s="93">
        <f t="shared" si="79"/>
        <v>0</v>
      </c>
      <c r="J416" s="17" t="s">
        <v>5</v>
      </c>
      <c r="K416" s="18"/>
      <c r="L416" s="157" t="s">
        <v>145</v>
      </c>
      <c r="M416" s="14" t="str">
        <f t="shared" si="83"/>
        <v>DISMINUYE</v>
      </c>
      <c r="N416" s="19" t="s">
        <v>2</v>
      </c>
      <c r="O416" s="19" t="s">
        <v>3</v>
      </c>
      <c r="P416" s="19" t="s">
        <v>4</v>
      </c>
      <c r="Q416" s="19" t="s">
        <v>5</v>
      </c>
      <c r="R416"/>
      <c r="S416"/>
      <c r="T416" s="14">
        <f t="shared" si="84"/>
        <v>9207</v>
      </c>
      <c r="U416" s="23"/>
    </row>
    <row r="417" spans="1:23" customFormat="1" ht="10.5" customHeight="1" x14ac:dyDescent="0.25">
      <c r="A417" s="152">
        <v>1</v>
      </c>
      <c r="B417" s="131" t="s">
        <v>79</v>
      </c>
      <c r="C417" s="136"/>
      <c r="D417" s="39"/>
      <c r="E417" s="133"/>
      <c r="F417" s="136"/>
      <c r="G417" s="39"/>
      <c r="H417" s="133"/>
      <c r="I417" s="137"/>
      <c r="J417" s="40"/>
      <c r="K417" s="41"/>
      <c r="L417" s="157"/>
      <c r="U417" s="23"/>
    </row>
    <row r="418" spans="1:23" customFormat="1" ht="10.5" customHeight="1" thickBot="1" x14ac:dyDescent="0.3">
      <c r="A418" s="152">
        <v>1</v>
      </c>
      <c r="B418" s="57" t="s">
        <v>130</v>
      </c>
      <c r="C418" s="82" t="s">
        <v>131</v>
      </c>
      <c r="D418" s="46"/>
      <c r="E418" s="73"/>
      <c r="F418" s="82" t="s">
        <v>131</v>
      </c>
      <c r="G418" s="46"/>
      <c r="H418" s="73"/>
      <c r="I418" s="95"/>
      <c r="J418" s="47" t="str">
        <f>M418</f>
        <v>IGUAL</v>
      </c>
      <c r="K418" s="31"/>
      <c r="L418" s="157" t="s">
        <v>144</v>
      </c>
      <c r="M418" s="14" t="str">
        <f>IF(C418=R418,Q418,IF(F418=C418,N418,IF(F418&gt;C418,O418,IF(F418&lt;C418,P418,Q418))))</f>
        <v>IGUAL</v>
      </c>
      <c r="N418" s="19" t="s">
        <v>2</v>
      </c>
      <c r="O418" s="19" t="s">
        <v>3</v>
      </c>
      <c r="P418" s="19" t="s">
        <v>4</v>
      </c>
      <c r="Q418" s="19" t="s">
        <v>5</v>
      </c>
      <c r="U418" s="23"/>
    </row>
    <row r="419" spans="1:23" s="29" customFormat="1" ht="10.5" customHeight="1" thickBot="1" x14ac:dyDescent="0.25">
      <c r="A419" s="152">
        <v>1</v>
      </c>
      <c r="B419" s="42" t="s">
        <v>10</v>
      </c>
      <c r="C419" s="83"/>
      <c r="D419" s="50"/>
      <c r="E419" s="84"/>
      <c r="F419" s="83"/>
      <c r="G419" s="50"/>
      <c r="H419" s="84"/>
      <c r="I419" s="44"/>
      <c r="J419" s="44"/>
      <c r="K419" s="49"/>
      <c r="L419" s="157"/>
      <c r="U419" s="23"/>
    </row>
    <row r="420" spans="1:23" s="14" customFormat="1" ht="10.5" customHeight="1" x14ac:dyDescent="0.2">
      <c r="A420" s="152">
        <v>1</v>
      </c>
      <c r="B420" s="100" t="s">
        <v>81</v>
      </c>
      <c r="C420" s="138"/>
      <c r="D420" s="139"/>
      <c r="E420" s="103"/>
      <c r="F420" s="138"/>
      <c r="G420" s="139"/>
      <c r="H420" s="103"/>
      <c r="I420" s="124"/>
      <c r="J420" s="125"/>
      <c r="K420" s="106"/>
      <c r="L420" s="157"/>
      <c r="U420" s="23"/>
    </row>
    <row r="421" spans="1:23" s="14" customFormat="1" ht="10.5" customHeight="1" x14ac:dyDescent="0.2">
      <c r="A421" s="152">
        <v>1</v>
      </c>
      <c r="B421" s="27" t="s">
        <v>37</v>
      </c>
      <c r="C421" s="64"/>
      <c r="D421" s="22">
        <v>0.65</v>
      </c>
      <c r="E421" s="62"/>
      <c r="F421" s="64"/>
      <c r="G421" s="22">
        <v>0.65</v>
      </c>
      <c r="H421" s="62"/>
      <c r="I421" s="93">
        <f>IF(E421=R421,0,(+H421-E421)/+E421)</f>
        <v>0</v>
      </c>
      <c r="J421" s="17" t="str">
        <f>M421</f>
        <v>IGUAL</v>
      </c>
      <c r="K421" s="18"/>
      <c r="L421" s="157" t="s">
        <v>145</v>
      </c>
      <c r="M421" s="14" t="str">
        <f t="shared" ref="M421" si="87">IF(D421=R421,Q421,IF(G421=D421,N421,IF(G421&gt;D421,O421,IF(G421&lt;D421,P421,Q421))))</f>
        <v>IGUAL</v>
      </c>
      <c r="N421" s="19" t="s">
        <v>2</v>
      </c>
      <c r="O421" s="19" t="s">
        <v>3</v>
      </c>
      <c r="P421" s="19" t="s">
        <v>4</v>
      </c>
      <c r="Q421" s="19" t="s">
        <v>5</v>
      </c>
      <c r="U421" s="23"/>
    </row>
    <row r="422" spans="1:23" s="14" customFormat="1" ht="10.5" customHeight="1" x14ac:dyDescent="0.25">
      <c r="A422" s="152">
        <v>1</v>
      </c>
      <c r="B422" s="107" t="s">
        <v>94</v>
      </c>
      <c r="C422" s="120"/>
      <c r="D422" s="109"/>
      <c r="E422" s="110"/>
      <c r="F422" s="120"/>
      <c r="G422" s="109"/>
      <c r="H422" s="110"/>
      <c r="I422" s="111"/>
      <c r="J422" s="112"/>
      <c r="K422" s="119"/>
      <c r="L422" s="157"/>
      <c r="M422"/>
      <c r="N422"/>
      <c r="O422"/>
      <c r="P422"/>
      <c r="Q422"/>
      <c r="R422"/>
      <c r="S422"/>
      <c r="T422"/>
      <c r="U422" s="23"/>
      <c r="V422"/>
      <c r="W422"/>
    </row>
    <row r="423" spans="1:23" s="14" customFormat="1" ht="10.5" customHeight="1" thickBot="1" x14ac:dyDescent="0.3">
      <c r="A423" s="152">
        <v>1</v>
      </c>
      <c r="B423" s="57" t="s">
        <v>6</v>
      </c>
      <c r="C423" s="85"/>
      <c r="D423" s="46"/>
      <c r="E423" s="73"/>
      <c r="F423" s="85"/>
      <c r="G423" s="46"/>
      <c r="H423" s="73"/>
      <c r="I423" s="97"/>
      <c r="J423" s="51"/>
      <c r="K423" s="31"/>
      <c r="L423" s="157"/>
      <c r="M423"/>
      <c r="N423"/>
      <c r="O423"/>
      <c r="P423"/>
      <c r="Q423"/>
      <c r="R423"/>
      <c r="S423"/>
      <c r="T423"/>
      <c r="U423" s="23"/>
      <c r="V423"/>
      <c r="W423"/>
    </row>
    <row r="424" spans="1:23" s="14" customFormat="1" ht="10.5" customHeight="1" thickBot="1" x14ac:dyDescent="0.25">
      <c r="A424" s="152">
        <v>1</v>
      </c>
      <c r="B424" s="42" t="s">
        <v>82</v>
      </c>
      <c r="C424" s="59"/>
      <c r="D424" s="48"/>
      <c r="E424" s="74"/>
      <c r="F424" s="59"/>
      <c r="G424" s="48"/>
      <c r="H424" s="74"/>
      <c r="I424" s="44"/>
      <c r="J424" s="44"/>
      <c r="K424" s="49"/>
      <c r="L424" s="157"/>
      <c r="U424" s="23"/>
    </row>
    <row r="425" spans="1:23" s="14" customFormat="1" ht="10.5" customHeight="1" x14ac:dyDescent="0.2">
      <c r="A425" s="152">
        <v>1</v>
      </c>
      <c r="B425" s="100" t="s">
        <v>83</v>
      </c>
      <c r="C425" s="138"/>
      <c r="D425" s="123"/>
      <c r="E425" s="103"/>
      <c r="F425" s="138"/>
      <c r="G425" s="123"/>
      <c r="H425" s="103"/>
      <c r="I425" s="124"/>
      <c r="J425" s="125"/>
      <c r="K425" s="106"/>
      <c r="L425" s="157"/>
      <c r="U425" s="23"/>
    </row>
    <row r="426" spans="1:23" s="14" customFormat="1" ht="10.5" customHeight="1" x14ac:dyDescent="0.25">
      <c r="A426" s="152">
        <v>1</v>
      </c>
      <c r="B426" s="24" t="s">
        <v>408</v>
      </c>
      <c r="C426" s="71" t="s">
        <v>139</v>
      </c>
      <c r="D426" s="16">
        <v>10</v>
      </c>
      <c r="E426" s="62"/>
      <c r="F426" s="71" t="s">
        <v>139</v>
      </c>
      <c r="G426" s="16">
        <v>10</v>
      </c>
      <c r="H426" s="62"/>
      <c r="I426" s="93">
        <f>IF(D426=R426,0,(+G426-D426)/+D426)</f>
        <v>0</v>
      </c>
      <c r="J426" s="17" t="str">
        <f t="shared" ref="J426" si="88">M426</f>
        <v>IGUAL</v>
      </c>
      <c r="K426" s="18"/>
      <c r="L426" s="157" t="s">
        <v>145</v>
      </c>
      <c r="M426" s="14" t="str">
        <f>IF(D426=R426,Q426,IF(G426=D426,N426,IF(G426&gt;D426,O426,IF(G426&lt;D426,P426,Q426))))</f>
        <v>IGUAL</v>
      </c>
      <c r="N426" s="19" t="s">
        <v>2</v>
      </c>
      <c r="O426" s="19" t="s">
        <v>3</v>
      </c>
      <c r="P426" s="19" t="s">
        <v>4</v>
      </c>
      <c r="Q426" s="19" t="s">
        <v>5</v>
      </c>
      <c r="R426"/>
      <c r="S426"/>
      <c r="T426" s="14">
        <f>+G426*61.38</f>
        <v>613.80000000000007</v>
      </c>
      <c r="U426" s="23"/>
    </row>
    <row r="427" spans="1:23" s="14" customFormat="1" ht="10.5" customHeight="1" x14ac:dyDescent="0.25">
      <c r="A427" s="152"/>
      <c r="B427" s="24" t="s">
        <v>409</v>
      </c>
      <c r="C427" s="71" t="s">
        <v>139</v>
      </c>
      <c r="D427" s="16">
        <v>18</v>
      </c>
      <c r="E427" s="62"/>
      <c r="F427" s="71" t="s">
        <v>139</v>
      </c>
      <c r="G427" s="16">
        <v>18</v>
      </c>
      <c r="H427" s="62"/>
      <c r="I427" s="93">
        <f t="shared" ref="I427:I481" si="89">IF(D427=R427,0,(+G427-D427)/+D427)</f>
        <v>0</v>
      </c>
      <c r="J427" s="17" t="str">
        <f t="shared" ref="J427:J481" si="90">M427</f>
        <v>IGUAL</v>
      </c>
      <c r="K427" s="18"/>
      <c r="L427" s="157" t="s">
        <v>145</v>
      </c>
      <c r="M427" s="14" t="str">
        <f t="shared" ref="M427:M479" si="91">IF(D427=R427,Q427,IF(G427=D427,N427,IF(G427&gt;D427,O427,IF(G427&lt;D427,P427,Q427))))</f>
        <v>IGUAL</v>
      </c>
      <c r="N427" s="19" t="s">
        <v>2</v>
      </c>
      <c r="O427" s="19" t="s">
        <v>3</v>
      </c>
      <c r="P427" s="19" t="s">
        <v>4</v>
      </c>
      <c r="Q427" s="19" t="s">
        <v>5</v>
      </c>
      <c r="R427"/>
      <c r="S427"/>
      <c r="T427" s="14">
        <f t="shared" ref="T427:T481" si="92">+G427*61.38</f>
        <v>1104.8400000000001</v>
      </c>
      <c r="U427" s="23"/>
    </row>
    <row r="428" spans="1:23" s="14" customFormat="1" ht="10.5" customHeight="1" x14ac:dyDescent="0.25">
      <c r="A428" s="152"/>
      <c r="B428" s="24" t="s">
        <v>410</v>
      </c>
      <c r="C428" s="71" t="s">
        <v>139</v>
      </c>
      <c r="D428" s="16">
        <v>4</v>
      </c>
      <c r="E428" s="62"/>
      <c r="F428" s="71" t="s">
        <v>139</v>
      </c>
      <c r="G428" s="16">
        <v>4</v>
      </c>
      <c r="H428" s="62"/>
      <c r="I428" s="93">
        <f t="shared" si="89"/>
        <v>0</v>
      </c>
      <c r="J428" s="17" t="str">
        <f t="shared" si="90"/>
        <v>IGUAL</v>
      </c>
      <c r="K428" s="18"/>
      <c r="L428" s="157" t="s">
        <v>145</v>
      </c>
      <c r="M428" s="14" t="str">
        <f t="shared" si="91"/>
        <v>IGUAL</v>
      </c>
      <c r="N428" s="19" t="s">
        <v>2</v>
      </c>
      <c r="O428" s="19" t="s">
        <v>3</v>
      </c>
      <c r="P428" s="19" t="s">
        <v>4</v>
      </c>
      <c r="Q428" s="19" t="s">
        <v>5</v>
      </c>
      <c r="R428"/>
      <c r="S428"/>
      <c r="T428" s="14">
        <f t="shared" si="92"/>
        <v>245.52</v>
      </c>
      <c r="U428" s="23"/>
    </row>
    <row r="429" spans="1:23" s="14" customFormat="1" ht="10.5" customHeight="1" x14ac:dyDescent="0.25">
      <c r="A429" s="152"/>
      <c r="B429" s="24" t="s">
        <v>411</v>
      </c>
      <c r="C429" s="71" t="s">
        <v>139</v>
      </c>
      <c r="D429" s="16">
        <v>5</v>
      </c>
      <c r="E429" s="62"/>
      <c r="F429" s="71" t="s">
        <v>139</v>
      </c>
      <c r="G429" s="16">
        <v>5</v>
      </c>
      <c r="H429" s="62"/>
      <c r="I429" s="93">
        <f t="shared" si="89"/>
        <v>0</v>
      </c>
      <c r="J429" s="17" t="str">
        <f t="shared" si="90"/>
        <v>IGUAL</v>
      </c>
      <c r="K429" s="18"/>
      <c r="L429" s="157" t="s">
        <v>145</v>
      </c>
      <c r="M429" s="14" t="str">
        <f t="shared" si="91"/>
        <v>IGUAL</v>
      </c>
      <c r="N429" s="19" t="s">
        <v>2</v>
      </c>
      <c r="O429" s="19" t="s">
        <v>3</v>
      </c>
      <c r="P429" s="19" t="s">
        <v>4</v>
      </c>
      <c r="Q429" s="19" t="s">
        <v>5</v>
      </c>
      <c r="R429"/>
      <c r="S429"/>
      <c r="T429" s="14">
        <f t="shared" si="92"/>
        <v>306.90000000000003</v>
      </c>
      <c r="U429" s="23"/>
    </row>
    <row r="430" spans="1:23" s="14" customFormat="1" ht="10.5" customHeight="1" x14ac:dyDescent="0.25">
      <c r="A430" s="152"/>
      <c r="B430" s="24" t="s">
        <v>412</v>
      </c>
      <c r="C430" s="71" t="s">
        <v>139</v>
      </c>
      <c r="D430" s="16">
        <v>40</v>
      </c>
      <c r="E430" s="62"/>
      <c r="F430" s="71" t="s">
        <v>139</v>
      </c>
      <c r="G430" s="16">
        <v>40</v>
      </c>
      <c r="H430" s="62"/>
      <c r="I430" s="93">
        <f t="shared" si="89"/>
        <v>0</v>
      </c>
      <c r="J430" s="17" t="str">
        <f t="shared" si="90"/>
        <v>IGUAL</v>
      </c>
      <c r="K430" s="18"/>
      <c r="L430" s="157" t="s">
        <v>145</v>
      </c>
      <c r="M430" s="14" t="str">
        <f t="shared" si="91"/>
        <v>IGUAL</v>
      </c>
      <c r="N430" s="19" t="s">
        <v>2</v>
      </c>
      <c r="O430" s="19" t="s">
        <v>3</v>
      </c>
      <c r="P430" s="19" t="s">
        <v>4</v>
      </c>
      <c r="Q430" s="19" t="s">
        <v>5</v>
      </c>
      <c r="R430"/>
      <c r="S430"/>
      <c r="T430" s="14">
        <f t="shared" si="92"/>
        <v>2455.2000000000003</v>
      </c>
      <c r="U430" s="23"/>
    </row>
    <row r="431" spans="1:23" s="14" customFormat="1" ht="10.5" customHeight="1" x14ac:dyDescent="0.25">
      <c r="A431" s="152"/>
      <c r="B431" s="24" t="s">
        <v>413</v>
      </c>
      <c r="C431" s="71" t="s">
        <v>139</v>
      </c>
      <c r="D431" s="16">
        <v>5</v>
      </c>
      <c r="E431" s="62"/>
      <c r="F431" s="71" t="s">
        <v>139</v>
      </c>
      <c r="G431" s="16">
        <v>5</v>
      </c>
      <c r="H431" s="62"/>
      <c r="I431" s="93">
        <f t="shared" si="89"/>
        <v>0</v>
      </c>
      <c r="J431" s="17" t="str">
        <f t="shared" si="90"/>
        <v>IGUAL</v>
      </c>
      <c r="K431" s="18"/>
      <c r="L431" s="157" t="s">
        <v>145</v>
      </c>
      <c r="M431" s="14" t="str">
        <f t="shared" si="91"/>
        <v>IGUAL</v>
      </c>
      <c r="N431" s="19" t="s">
        <v>2</v>
      </c>
      <c r="O431" s="19" t="s">
        <v>3</v>
      </c>
      <c r="P431" s="19" t="s">
        <v>4</v>
      </c>
      <c r="Q431" s="19" t="s">
        <v>5</v>
      </c>
      <c r="R431"/>
      <c r="S431"/>
      <c r="T431" s="14">
        <f t="shared" si="92"/>
        <v>306.90000000000003</v>
      </c>
      <c r="U431" s="23"/>
    </row>
    <row r="432" spans="1:23" s="14" customFormat="1" ht="10.5" customHeight="1" x14ac:dyDescent="0.25">
      <c r="A432" s="152"/>
      <c r="B432" s="24" t="s">
        <v>414</v>
      </c>
      <c r="C432" s="71" t="s">
        <v>139</v>
      </c>
      <c r="D432" s="16">
        <v>7</v>
      </c>
      <c r="E432" s="62"/>
      <c r="F432" s="71" t="s">
        <v>139</v>
      </c>
      <c r="G432" s="16">
        <v>7</v>
      </c>
      <c r="H432" s="62"/>
      <c r="I432" s="93">
        <f t="shared" si="89"/>
        <v>0</v>
      </c>
      <c r="J432" s="17" t="str">
        <f t="shared" si="90"/>
        <v>IGUAL</v>
      </c>
      <c r="K432" s="18"/>
      <c r="L432" s="157" t="s">
        <v>145</v>
      </c>
      <c r="M432" s="14" t="str">
        <f t="shared" si="91"/>
        <v>IGUAL</v>
      </c>
      <c r="N432" s="19" t="s">
        <v>2</v>
      </c>
      <c r="O432" s="19" t="s">
        <v>3</v>
      </c>
      <c r="P432" s="19" t="s">
        <v>4</v>
      </c>
      <c r="Q432" s="19" t="s">
        <v>5</v>
      </c>
      <c r="R432"/>
      <c r="S432"/>
      <c r="T432" s="14">
        <f t="shared" si="92"/>
        <v>429.66</v>
      </c>
      <c r="U432" s="23"/>
    </row>
    <row r="433" spans="1:21" s="14" customFormat="1" ht="10.5" customHeight="1" x14ac:dyDescent="0.25">
      <c r="A433" s="152"/>
      <c r="B433" s="24" t="s">
        <v>415</v>
      </c>
      <c r="C433" s="71" t="s">
        <v>139</v>
      </c>
      <c r="D433" s="16">
        <v>7</v>
      </c>
      <c r="E433" s="62"/>
      <c r="F433" s="71" t="s">
        <v>139</v>
      </c>
      <c r="G433" s="16">
        <v>7</v>
      </c>
      <c r="H433" s="62"/>
      <c r="I433" s="93">
        <f t="shared" si="89"/>
        <v>0</v>
      </c>
      <c r="J433" s="17" t="str">
        <f t="shared" si="90"/>
        <v>IGUAL</v>
      </c>
      <c r="K433" s="18"/>
      <c r="L433" s="157" t="s">
        <v>145</v>
      </c>
      <c r="M433" s="14" t="str">
        <f t="shared" si="91"/>
        <v>IGUAL</v>
      </c>
      <c r="N433" s="19" t="s">
        <v>2</v>
      </c>
      <c r="O433" s="19" t="s">
        <v>3</v>
      </c>
      <c r="P433" s="19" t="s">
        <v>4</v>
      </c>
      <c r="Q433" s="19" t="s">
        <v>5</v>
      </c>
      <c r="R433"/>
      <c r="S433"/>
      <c r="T433" s="14">
        <f t="shared" si="92"/>
        <v>429.66</v>
      </c>
      <c r="U433" s="23"/>
    </row>
    <row r="434" spans="1:21" s="14" customFormat="1" ht="10.5" customHeight="1" x14ac:dyDescent="0.25">
      <c r="A434" s="152"/>
      <c r="B434" s="24" t="s">
        <v>416</v>
      </c>
      <c r="C434" s="71" t="s">
        <v>139</v>
      </c>
      <c r="D434" s="16">
        <v>5</v>
      </c>
      <c r="E434" s="62"/>
      <c r="F434" s="71" t="s">
        <v>139</v>
      </c>
      <c r="G434" s="16">
        <v>5</v>
      </c>
      <c r="H434" s="62"/>
      <c r="I434" s="93">
        <f t="shared" si="89"/>
        <v>0</v>
      </c>
      <c r="J434" s="17" t="str">
        <f t="shared" si="90"/>
        <v>IGUAL</v>
      </c>
      <c r="K434" s="18"/>
      <c r="L434" s="157" t="s">
        <v>145</v>
      </c>
      <c r="M434" s="14" t="str">
        <f t="shared" si="91"/>
        <v>IGUAL</v>
      </c>
      <c r="N434" s="19" t="s">
        <v>2</v>
      </c>
      <c r="O434" s="19" t="s">
        <v>3</v>
      </c>
      <c r="P434" s="19" t="s">
        <v>4</v>
      </c>
      <c r="Q434" s="19" t="s">
        <v>5</v>
      </c>
      <c r="R434"/>
      <c r="S434"/>
      <c r="T434" s="14">
        <f t="shared" si="92"/>
        <v>306.90000000000003</v>
      </c>
      <c r="U434" s="23"/>
    </row>
    <row r="435" spans="1:21" s="14" customFormat="1" ht="10.5" customHeight="1" x14ac:dyDescent="0.25">
      <c r="A435" s="152"/>
      <c r="B435" s="24" t="s">
        <v>417</v>
      </c>
      <c r="C435" s="71" t="s">
        <v>139</v>
      </c>
      <c r="D435" s="16">
        <v>5</v>
      </c>
      <c r="E435" s="62"/>
      <c r="F435" s="71" t="s">
        <v>139</v>
      </c>
      <c r="G435" s="16">
        <v>5</v>
      </c>
      <c r="H435" s="62"/>
      <c r="I435" s="93">
        <f t="shared" si="89"/>
        <v>0</v>
      </c>
      <c r="J435" s="17" t="str">
        <f t="shared" si="90"/>
        <v>IGUAL</v>
      </c>
      <c r="K435" s="18"/>
      <c r="L435" s="157" t="s">
        <v>145</v>
      </c>
      <c r="M435" s="14" t="str">
        <f t="shared" si="91"/>
        <v>IGUAL</v>
      </c>
      <c r="N435" s="19" t="s">
        <v>2</v>
      </c>
      <c r="O435" s="19" t="s">
        <v>3</v>
      </c>
      <c r="P435" s="19" t="s">
        <v>4</v>
      </c>
      <c r="Q435" s="19" t="s">
        <v>5</v>
      </c>
      <c r="R435"/>
      <c r="S435"/>
      <c r="T435" s="14">
        <f t="shared" si="92"/>
        <v>306.90000000000003</v>
      </c>
      <c r="U435" s="23"/>
    </row>
    <row r="436" spans="1:21" s="14" customFormat="1" ht="10.5" customHeight="1" x14ac:dyDescent="0.25">
      <c r="A436" s="152"/>
      <c r="B436" s="24" t="s">
        <v>418</v>
      </c>
      <c r="C436" s="71" t="s">
        <v>139</v>
      </c>
      <c r="D436" s="16">
        <v>5</v>
      </c>
      <c r="E436" s="62"/>
      <c r="F436" s="71" t="s">
        <v>139</v>
      </c>
      <c r="G436" s="16">
        <v>5</v>
      </c>
      <c r="H436" s="62"/>
      <c r="I436" s="93">
        <f t="shared" si="89"/>
        <v>0</v>
      </c>
      <c r="J436" s="17" t="str">
        <f t="shared" si="90"/>
        <v>IGUAL</v>
      </c>
      <c r="K436" s="18"/>
      <c r="L436" s="157" t="s">
        <v>145</v>
      </c>
      <c r="M436" s="14" t="str">
        <f t="shared" si="91"/>
        <v>IGUAL</v>
      </c>
      <c r="N436" s="19" t="s">
        <v>2</v>
      </c>
      <c r="O436" s="19" t="s">
        <v>3</v>
      </c>
      <c r="P436" s="19" t="s">
        <v>4</v>
      </c>
      <c r="Q436" s="19" t="s">
        <v>5</v>
      </c>
      <c r="R436"/>
      <c r="S436"/>
      <c r="T436" s="14">
        <f t="shared" si="92"/>
        <v>306.90000000000003</v>
      </c>
      <c r="U436" s="23"/>
    </row>
    <row r="437" spans="1:21" s="14" customFormat="1" ht="10.5" customHeight="1" x14ac:dyDescent="0.25">
      <c r="A437" s="152"/>
      <c r="B437" s="24" t="s">
        <v>419</v>
      </c>
      <c r="C437" s="71" t="s">
        <v>139</v>
      </c>
      <c r="D437" s="16">
        <v>7</v>
      </c>
      <c r="E437" s="62"/>
      <c r="F437" s="71" t="s">
        <v>139</v>
      </c>
      <c r="G437" s="16">
        <v>7</v>
      </c>
      <c r="H437" s="62"/>
      <c r="I437" s="93">
        <f t="shared" si="89"/>
        <v>0</v>
      </c>
      <c r="J437" s="17" t="str">
        <f t="shared" si="90"/>
        <v>IGUAL</v>
      </c>
      <c r="K437" s="18"/>
      <c r="L437" s="157" t="s">
        <v>145</v>
      </c>
      <c r="M437" s="14" t="str">
        <f t="shared" si="91"/>
        <v>IGUAL</v>
      </c>
      <c r="N437" s="19" t="s">
        <v>2</v>
      </c>
      <c r="O437" s="19" t="s">
        <v>3</v>
      </c>
      <c r="P437" s="19" t="s">
        <v>4</v>
      </c>
      <c r="Q437" s="19" t="s">
        <v>5</v>
      </c>
      <c r="R437"/>
      <c r="S437"/>
      <c r="T437" s="14">
        <f t="shared" si="92"/>
        <v>429.66</v>
      </c>
      <c r="U437" s="23"/>
    </row>
    <row r="438" spans="1:21" s="14" customFormat="1" ht="10.5" customHeight="1" x14ac:dyDescent="0.25">
      <c r="A438" s="152"/>
      <c r="B438" s="24" t="s">
        <v>420</v>
      </c>
      <c r="C438" s="71" t="s">
        <v>139</v>
      </c>
      <c r="D438" s="16">
        <v>3</v>
      </c>
      <c r="E438" s="62"/>
      <c r="F438" s="71" t="s">
        <v>139</v>
      </c>
      <c r="G438" s="16">
        <v>3</v>
      </c>
      <c r="H438" s="62"/>
      <c r="I438" s="93">
        <f t="shared" si="89"/>
        <v>0</v>
      </c>
      <c r="J438" s="17" t="str">
        <f t="shared" si="90"/>
        <v>IGUAL</v>
      </c>
      <c r="K438" s="18"/>
      <c r="L438" s="157" t="s">
        <v>145</v>
      </c>
      <c r="M438" s="14" t="str">
        <f t="shared" si="91"/>
        <v>IGUAL</v>
      </c>
      <c r="N438" s="19" t="s">
        <v>2</v>
      </c>
      <c r="O438" s="19" t="s">
        <v>3</v>
      </c>
      <c r="P438" s="19" t="s">
        <v>4</v>
      </c>
      <c r="Q438" s="19" t="s">
        <v>5</v>
      </c>
      <c r="R438"/>
      <c r="S438"/>
      <c r="T438" s="14">
        <f t="shared" si="92"/>
        <v>184.14000000000001</v>
      </c>
      <c r="U438" s="23"/>
    </row>
    <row r="439" spans="1:21" s="14" customFormat="1" ht="10.5" customHeight="1" x14ac:dyDescent="0.25">
      <c r="A439" s="152"/>
      <c r="B439" s="24" t="s">
        <v>421</v>
      </c>
      <c r="C439" s="71" t="s">
        <v>139</v>
      </c>
      <c r="D439" s="16">
        <v>7</v>
      </c>
      <c r="E439" s="62"/>
      <c r="F439" s="71" t="s">
        <v>139</v>
      </c>
      <c r="G439" s="16">
        <v>7</v>
      </c>
      <c r="H439" s="62"/>
      <c r="I439" s="93">
        <f t="shared" si="89"/>
        <v>0</v>
      </c>
      <c r="J439" s="17" t="str">
        <f t="shared" si="90"/>
        <v>IGUAL</v>
      </c>
      <c r="K439" s="18"/>
      <c r="L439" s="157" t="s">
        <v>145</v>
      </c>
      <c r="M439" s="14" t="str">
        <f t="shared" si="91"/>
        <v>IGUAL</v>
      </c>
      <c r="N439" s="19" t="s">
        <v>2</v>
      </c>
      <c r="O439" s="19" t="s">
        <v>3</v>
      </c>
      <c r="P439" s="19" t="s">
        <v>4</v>
      </c>
      <c r="Q439" s="19" t="s">
        <v>5</v>
      </c>
      <c r="R439"/>
      <c r="S439"/>
      <c r="T439" s="14">
        <f t="shared" si="92"/>
        <v>429.66</v>
      </c>
      <c r="U439" s="23"/>
    </row>
    <row r="440" spans="1:21" s="14" customFormat="1" ht="10.5" customHeight="1" x14ac:dyDescent="0.25">
      <c r="A440" s="152"/>
      <c r="B440" s="24" t="s">
        <v>422</v>
      </c>
      <c r="C440" s="71" t="s">
        <v>139</v>
      </c>
      <c r="D440" s="16">
        <v>5</v>
      </c>
      <c r="E440" s="62"/>
      <c r="F440" s="71" t="s">
        <v>139</v>
      </c>
      <c r="G440" s="16">
        <v>5</v>
      </c>
      <c r="H440" s="62"/>
      <c r="I440" s="93">
        <f t="shared" si="89"/>
        <v>0</v>
      </c>
      <c r="J440" s="17" t="str">
        <f t="shared" si="90"/>
        <v>IGUAL</v>
      </c>
      <c r="K440" s="18"/>
      <c r="L440" s="157" t="s">
        <v>145</v>
      </c>
      <c r="M440" s="14" t="str">
        <f t="shared" si="91"/>
        <v>IGUAL</v>
      </c>
      <c r="N440" s="19" t="s">
        <v>2</v>
      </c>
      <c r="O440" s="19" t="s">
        <v>3</v>
      </c>
      <c r="P440" s="19" t="s">
        <v>4</v>
      </c>
      <c r="Q440" s="19" t="s">
        <v>5</v>
      </c>
      <c r="R440"/>
      <c r="S440"/>
      <c r="T440" s="14">
        <f t="shared" si="92"/>
        <v>306.90000000000003</v>
      </c>
      <c r="U440" s="23"/>
    </row>
    <row r="441" spans="1:21" s="14" customFormat="1" ht="10.5" customHeight="1" x14ac:dyDescent="0.25">
      <c r="A441" s="152"/>
      <c r="B441" s="24" t="s">
        <v>423</v>
      </c>
      <c r="C441" s="71" t="s">
        <v>139</v>
      </c>
      <c r="D441" s="16">
        <v>5</v>
      </c>
      <c r="E441" s="62"/>
      <c r="F441" s="71" t="s">
        <v>139</v>
      </c>
      <c r="G441" s="16">
        <v>5</v>
      </c>
      <c r="H441" s="62"/>
      <c r="I441" s="93">
        <f t="shared" si="89"/>
        <v>0</v>
      </c>
      <c r="J441" s="17" t="str">
        <f t="shared" si="90"/>
        <v>IGUAL</v>
      </c>
      <c r="K441" s="18"/>
      <c r="L441" s="157" t="s">
        <v>145</v>
      </c>
      <c r="M441" s="14" t="str">
        <f t="shared" si="91"/>
        <v>IGUAL</v>
      </c>
      <c r="N441" s="19" t="s">
        <v>2</v>
      </c>
      <c r="O441" s="19" t="s">
        <v>3</v>
      </c>
      <c r="P441" s="19" t="s">
        <v>4</v>
      </c>
      <c r="Q441" s="19" t="s">
        <v>5</v>
      </c>
      <c r="R441"/>
      <c r="S441"/>
      <c r="T441" s="14">
        <f t="shared" si="92"/>
        <v>306.90000000000003</v>
      </c>
      <c r="U441" s="23"/>
    </row>
    <row r="442" spans="1:21" s="14" customFormat="1" ht="10.5" customHeight="1" x14ac:dyDescent="0.25">
      <c r="A442" s="152"/>
      <c r="B442" s="24" t="s">
        <v>424</v>
      </c>
      <c r="C442" s="71" t="s">
        <v>139</v>
      </c>
      <c r="D442" s="16">
        <v>5.25</v>
      </c>
      <c r="E442" s="62"/>
      <c r="F442" s="71" t="s">
        <v>139</v>
      </c>
      <c r="G442" s="16">
        <v>5.25</v>
      </c>
      <c r="H442" s="62"/>
      <c r="I442" s="93">
        <f t="shared" si="89"/>
        <v>0</v>
      </c>
      <c r="J442" s="17" t="str">
        <f t="shared" si="90"/>
        <v>IGUAL</v>
      </c>
      <c r="K442" s="18"/>
      <c r="L442" s="157" t="s">
        <v>145</v>
      </c>
      <c r="M442" s="14" t="str">
        <f t="shared" si="91"/>
        <v>IGUAL</v>
      </c>
      <c r="N442" s="19" t="s">
        <v>2</v>
      </c>
      <c r="O442" s="19" t="s">
        <v>3</v>
      </c>
      <c r="P442" s="19" t="s">
        <v>4</v>
      </c>
      <c r="Q442" s="19" t="s">
        <v>5</v>
      </c>
      <c r="R442"/>
      <c r="S442"/>
      <c r="T442" s="14">
        <f t="shared" si="92"/>
        <v>322.245</v>
      </c>
      <c r="U442" s="23"/>
    </row>
    <row r="443" spans="1:21" s="14" customFormat="1" ht="10.5" customHeight="1" x14ac:dyDescent="0.25">
      <c r="A443" s="152"/>
      <c r="B443" s="24" t="s">
        <v>425</v>
      </c>
      <c r="C443" s="71" t="s">
        <v>139</v>
      </c>
      <c r="D443" s="16">
        <v>10</v>
      </c>
      <c r="E443" s="62"/>
      <c r="F443" s="71" t="s">
        <v>139</v>
      </c>
      <c r="G443" s="16">
        <v>10</v>
      </c>
      <c r="H443" s="62"/>
      <c r="I443" s="93">
        <f t="shared" si="89"/>
        <v>0</v>
      </c>
      <c r="J443" s="17" t="str">
        <f t="shared" si="90"/>
        <v>IGUAL</v>
      </c>
      <c r="K443" s="18"/>
      <c r="L443" s="157" t="s">
        <v>145</v>
      </c>
      <c r="M443" s="14" t="str">
        <f t="shared" si="91"/>
        <v>IGUAL</v>
      </c>
      <c r="N443" s="19" t="s">
        <v>2</v>
      </c>
      <c r="O443" s="19" t="s">
        <v>3</v>
      </c>
      <c r="P443" s="19" t="s">
        <v>4</v>
      </c>
      <c r="Q443" s="19" t="s">
        <v>5</v>
      </c>
      <c r="R443"/>
      <c r="S443"/>
      <c r="T443" s="14">
        <f t="shared" si="92"/>
        <v>613.80000000000007</v>
      </c>
      <c r="U443" s="23"/>
    </row>
    <row r="444" spans="1:21" s="14" customFormat="1" ht="10.5" customHeight="1" x14ac:dyDescent="0.25">
      <c r="A444" s="152"/>
      <c r="B444" s="24" t="s">
        <v>426</v>
      </c>
      <c r="C444" s="71" t="s">
        <v>139</v>
      </c>
      <c r="D444" s="16">
        <v>10</v>
      </c>
      <c r="E444" s="62"/>
      <c r="F444" s="71" t="s">
        <v>139</v>
      </c>
      <c r="G444" s="16">
        <v>10</v>
      </c>
      <c r="H444" s="62"/>
      <c r="I444" s="93">
        <f t="shared" si="89"/>
        <v>0</v>
      </c>
      <c r="J444" s="17" t="str">
        <f t="shared" si="90"/>
        <v>IGUAL</v>
      </c>
      <c r="K444" s="18"/>
      <c r="L444" s="157" t="s">
        <v>145</v>
      </c>
      <c r="M444" s="14" t="str">
        <f t="shared" si="91"/>
        <v>IGUAL</v>
      </c>
      <c r="N444" s="19" t="s">
        <v>2</v>
      </c>
      <c r="O444" s="19" t="s">
        <v>3</v>
      </c>
      <c r="P444" s="19" t="s">
        <v>4</v>
      </c>
      <c r="Q444" s="19" t="s">
        <v>5</v>
      </c>
      <c r="R444"/>
      <c r="S444"/>
      <c r="T444" s="14">
        <f t="shared" si="92"/>
        <v>613.80000000000007</v>
      </c>
      <c r="U444" s="23"/>
    </row>
    <row r="445" spans="1:21" s="14" customFormat="1" ht="10.5" customHeight="1" x14ac:dyDescent="0.25">
      <c r="A445" s="152"/>
      <c r="B445" s="24" t="s">
        <v>427</v>
      </c>
      <c r="C445" s="71" t="s">
        <v>139</v>
      </c>
      <c r="D445" s="16">
        <v>20</v>
      </c>
      <c r="E445" s="62"/>
      <c r="F445" s="71" t="s">
        <v>139</v>
      </c>
      <c r="G445" s="16">
        <v>20</v>
      </c>
      <c r="H445" s="62"/>
      <c r="I445" s="93">
        <f t="shared" si="89"/>
        <v>0</v>
      </c>
      <c r="J445" s="17" t="str">
        <f t="shared" si="90"/>
        <v>IGUAL</v>
      </c>
      <c r="K445" s="18"/>
      <c r="L445" s="157" t="s">
        <v>145</v>
      </c>
      <c r="M445" s="14" t="str">
        <f t="shared" si="91"/>
        <v>IGUAL</v>
      </c>
      <c r="N445" s="19" t="s">
        <v>2</v>
      </c>
      <c r="O445" s="19" t="s">
        <v>3</v>
      </c>
      <c r="P445" s="19" t="s">
        <v>4</v>
      </c>
      <c r="Q445" s="19" t="s">
        <v>5</v>
      </c>
      <c r="R445"/>
      <c r="S445"/>
      <c r="T445" s="14">
        <f t="shared" si="92"/>
        <v>1227.6000000000001</v>
      </c>
      <c r="U445" s="23"/>
    </row>
    <row r="446" spans="1:21" s="14" customFormat="1" ht="10.5" customHeight="1" x14ac:dyDescent="0.25">
      <c r="A446" s="152"/>
      <c r="B446" s="24" t="s">
        <v>428</v>
      </c>
      <c r="C446" s="71" t="s">
        <v>139</v>
      </c>
      <c r="D446" s="16">
        <v>4</v>
      </c>
      <c r="E446" s="62"/>
      <c r="F446" s="71" t="s">
        <v>139</v>
      </c>
      <c r="G446" s="16">
        <v>4</v>
      </c>
      <c r="H446" s="62"/>
      <c r="I446" s="93">
        <f t="shared" si="89"/>
        <v>0</v>
      </c>
      <c r="J446" s="17" t="str">
        <f t="shared" si="90"/>
        <v>IGUAL</v>
      </c>
      <c r="K446" s="18"/>
      <c r="L446" s="157" t="s">
        <v>145</v>
      </c>
      <c r="M446" s="14" t="str">
        <f t="shared" si="91"/>
        <v>IGUAL</v>
      </c>
      <c r="N446" s="19" t="s">
        <v>2</v>
      </c>
      <c r="O446" s="19" t="s">
        <v>3</v>
      </c>
      <c r="P446" s="19" t="s">
        <v>4</v>
      </c>
      <c r="Q446" s="19" t="s">
        <v>5</v>
      </c>
      <c r="R446"/>
      <c r="S446"/>
      <c r="T446" s="14">
        <f t="shared" si="92"/>
        <v>245.52</v>
      </c>
      <c r="U446" s="23"/>
    </row>
    <row r="447" spans="1:21" s="14" customFormat="1" ht="10.5" customHeight="1" x14ac:dyDescent="0.25">
      <c r="A447" s="152"/>
      <c r="B447" s="24" t="s">
        <v>429</v>
      </c>
      <c r="C447" s="71" t="s">
        <v>139</v>
      </c>
      <c r="D447" s="16">
        <v>7</v>
      </c>
      <c r="E447" s="62"/>
      <c r="F447" s="71" t="s">
        <v>139</v>
      </c>
      <c r="G447" s="16">
        <v>7</v>
      </c>
      <c r="H447" s="62"/>
      <c r="I447" s="93">
        <f t="shared" si="89"/>
        <v>0</v>
      </c>
      <c r="J447" s="17" t="str">
        <f t="shared" si="90"/>
        <v>IGUAL</v>
      </c>
      <c r="K447" s="18"/>
      <c r="L447" s="157" t="s">
        <v>145</v>
      </c>
      <c r="M447" s="14" t="str">
        <f t="shared" si="91"/>
        <v>IGUAL</v>
      </c>
      <c r="N447" s="19" t="s">
        <v>2</v>
      </c>
      <c r="O447" s="19" t="s">
        <v>3</v>
      </c>
      <c r="P447" s="19" t="s">
        <v>4</v>
      </c>
      <c r="Q447" s="19" t="s">
        <v>5</v>
      </c>
      <c r="R447"/>
      <c r="S447"/>
      <c r="T447" s="14">
        <f t="shared" si="92"/>
        <v>429.66</v>
      </c>
      <c r="U447" s="23"/>
    </row>
    <row r="448" spans="1:21" s="14" customFormat="1" ht="10.5" customHeight="1" x14ac:dyDescent="0.25">
      <c r="A448" s="152"/>
      <c r="B448" s="24" t="s">
        <v>430</v>
      </c>
      <c r="C448" s="71" t="s">
        <v>139</v>
      </c>
      <c r="D448" s="16">
        <v>7</v>
      </c>
      <c r="E448" s="62"/>
      <c r="F448" s="71" t="s">
        <v>139</v>
      </c>
      <c r="G448" s="16">
        <v>7</v>
      </c>
      <c r="H448" s="62"/>
      <c r="I448" s="93">
        <f t="shared" si="89"/>
        <v>0</v>
      </c>
      <c r="J448" s="17" t="str">
        <f t="shared" si="90"/>
        <v>IGUAL</v>
      </c>
      <c r="K448" s="18"/>
      <c r="L448" s="157" t="s">
        <v>145</v>
      </c>
      <c r="M448" s="14" t="str">
        <f t="shared" si="91"/>
        <v>IGUAL</v>
      </c>
      <c r="N448" s="19" t="s">
        <v>2</v>
      </c>
      <c r="O448" s="19" t="s">
        <v>3</v>
      </c>
      <c r="P448" s="19" t="s">
        <v>4</v>
      </c>
      <c r="Q448" s="19" t="s">
        <v>5</v>
      </c>
      <c r="R448"/>
      <c r="S448"/>
      <c r="T448" s="14">
        <f t="shared" si="92"/>
        <v>429.66</v>
      </c>
      <c r="U448" s="23"/>
    </row>
    <row r="449" spans="1:21" s="14" customFormat="1" ht="10.5" customHeight="1" x14ac:dyDescent="0.25">
      <c r="A449" s="152"/>
      <c r="B449" s="24" t="s">
        <v>431</v>
      </c>
      <c r="C449" s="71" t="s">
        <v>139</v>
      </c>
      <c r="D449" s="16">
        <v>22</v>
      </c>
      <c r="E449" s="62"/>
      <c r="F449" s="71" t="s">
        <v>139</v>
      </c>
      <c r="G449" s="16">
        <v>22</v>
      </c>
      <c r="H449" s="62"/>
      <c r="I449" s="93">
        <f t="shared" si="89"/>
        <v>0</v>
      </c>
      <c r="J449" s="17" t="str">
        <f t="shared" si="90"/>
        <v>IGUAL</v>
      </c>
      <c r="K449" s="18"/>
      <c r="L449" s="157" t="s">
        <v>145</v>
      </c>
      <c r="M449" s="14" t="str">
        <f t="shared" si="91"/>
        <v>IGUAL</v>
      </c>
      <c r="N449" s="19" t="s">
        <v>2</v>
      </c>
      <c r="O449" s="19" t="s">
        <v>3</v>
      </c>
      <c r="P449" s="19" t="s">
        <v>4</v>
      </c>
      <c r="Q449" s="19" t="s">
        <v>5</v>
      </c>
      <c r="R449"/>
      <c r="S449"/>
      <c r="T449" s="14">
        <f t="shared" si="92"/>
        <v>1350.3600000000001</v>
      </c>
      <c r="U449" s="23"/>
    </row>
    <row r="450" spans="1:21" s="14" customFormat="1" ht="10.5" customHeight="1" x14ac:dyDescent="0.25">
      <c r="A450" s="152"/>
      <c r="B450" s="24" t="s">
        <v>432</v>
      </c>
      <c r="C450" s="71" t="s">
        <v>139</v>
      </c>
      <c r="D450" s="16">
        <v>3</v>
      </c>
      <c r="E450" s="62"/>
      <c r="F450" s="71" t="s">
        <v>139</v>
      </c>
      <c r="G450" s="16">
        <v>3</v>
      </c>
      <c r="H450" s="62"/>
      <c r="I450" s="93">
        <f t="shared" si="89"/>
        <v>0</v>
      </c>
      <c r="J450" s="17" t="str">
        <f t="shared" si="90"/>
        <v>IGUAL</v>
      </c>
      <c r="K450" s="18"/>
      <c r="L450" s="157" t="s">
        <v>145</v>
      </c>
      <c r="M450" s="14" t="str">
        <f t="shared" si="91"/>
        <v>IGUAL</v>
      </c>
      <c r="N450" s="19" t="s">
        <v>2</v>
      </c>
      <c r="O450" s="19" t="s">
        <v>3</v>
      </c>
      <c r="P450" s="19" t="s">
        <v>4</v>
      </c>
      <c r="Q450" s="19" t="s">
        <v>5</v>
      </c>
      <c r="R450"/>
      <c r="S450"/>
      <c r="T450" s="14">
        <f t="shared" si="92"/>
        <v>184.14000000000001</v>
      </c>
      <c r="U450" s="23"/>
    </row>
    <row r="451" spans="1:21" s="14" customFormat="1" ht="10.5" customHeight="1" x14ac:dyDescent="0.25">
      <c r="A451" s="152"/>
      <c r="B451" s="24" t="s">
        <v>433</v>
      </c>
      <c r="C451" s="71" t="s">
        <v>139</v>
      </c>
      <c r="D451" s="16">
        <v>13</v>
      </c>
      <c r="E451" s="62"/>
      <c r="F451" s="71" t="s">
        <v>139</v>
      </c>
      <c r="G451" s="16">
        <v>13</v>
      </c>
      <c r="H451" s="62"/>
      <c r="I451" s="93">
        <f t="shared" si="89"/>
        <v>0</v>
      </c>
      <c r="J451" s="17" t="str">
        <f t="shared" si="90"/>
        <v>IGUAL</v>
      </c>
      <c r="K451" s="18"/>
      <c r="L451" s="157" t="s">
        <v>145</v>
      </c>
      <c r="M451" s="14" t="str">
        <f t="shared" si="91"/>
        <v>IGUAL</v>
      </c>
      <c r="N451" s="19" t="s">
        <v>2</v>
      </c>
      <c r="O451" s="19" t="s">
        <v>3</v>
      </c>
      <c r="P451" s="19" t="s">
        <v>4</v>
      </c>
      <c r="Q451" s="19" t="s">
        <v>5</v>
      </c>
      <c r="R451"/>
      <c r="S451"/>
      <c r="T451" s="14">
        <f t="shared" si="92"/>
        <v>797.94</v>
      </c>
      <c r="U451" s="23"/>
    </row>
    <row r="452" spans="1:21" s="14" customFormat="1" ht="10.5" customHeight="1" x14ac:dyDescent="0.25">
      <c r="A452" s="152"/>
      <c r="B452" s="24" t="s">
        <v>434</v>
      </c>
      <c r="C452" s="71" t="s">
        <v>139</v>
      </c>
      <c r="D452" s="16">
        <v>10</v>
      </c>
      <c r="E452" s="62"/>
      <c r="F452" s="71" t="s">
        <v>139</v>
      </c>
      <c r="G452" s="16">
        <v>10</v>
      </c>
      <c r="H452" s="62"/>
      <c r="I452" s="93">
        <f t="shared" si="89"/>
        <v>0</v>
      </c>
      <c r="J452" s="17" t="str">
        <f t="shared" si="90"/>
        <v>IGUAL</v>
      </c>
      <c r="K452" s="18"/>
      <c r="L452" s="157" t="s">
        <v>145</v>
      </c>
      <c r="M452" s="14" t="str">
        <f t="shared" si="91"/>
        <v>IGUAL</v>
      </c>
      <c r="N452" s="19" t="s">
        <v>2</v>
      </c>
      <c r="O452" s="19" t="s">
        <v>3</v>
      </c>
      <c r="P452" s="19" t="s">
        <v>4</v>
      </c>
      <c r="Q452" s="19" t="s">
        <v>5</v>
      </c>
      <c r="R452"/>
      <c r="S452"/>
      <c r="T452" s="14">
        <f t="shared" si="92"/>
        <v>613.80000000000007</v>
      </c>
      <c r="U452" s="23"/>
    </row>
    <row r="453" spans="1:21" s="14" customFormat="1" ht="10.5" customHeight="1" x14ac:dyDescent="0.25">
      <c r="A453" s="152"/>
      <c r="B453" s="24" t="s">
        <v>435</v>
      </c>
      <c r="C453" s="71" t="s">
        <v>139</v>
      </c>
      <c r="D453" s="16">
        <v>7</v>
      </c>
      <c r="E453" s="62"/>
      <c r="F453" s="71" t="s">
        <v>139</v>
      </c>
      <c r="G453" s="16">
        <v>7</v>
      </c>
      <c r="H453" s="62"/>
      <c r="I453" s="93">
        <f t="shared" si="89"/>
        <v>0</v>
      </c>
      <c r="J453" s="17" t="str">
        <f t="shared" si="90"/>
        <v>IGUAL</v>
      </c>
      <c r="K453" s="18"/>
      <c r="L453" s="157" t="s">
        <v>145</v>
      </c>
      <c r="M453" s="14" t="str">
        <f t="shared" si="91"/>
        <v>IGUAL</v>
      </c>
      <c r="N453" s="19" t="s">
        <v>2</v>
      </c>
      <c r="O453" s="19" t="s">
        <v>3</v>
      </c>
      <c r="P453" s="19" t="s">
        <v>4</v>
      </c>
      <c r="Q453" s="19" t="s">
        <v>5</v>
      </c>
      <c r="R453"/>
      <c r="S453"/>
      <c r="T453" s="14">
        <f t="shared" si="92"/>
        <v>429.66</v>
      </c>
      <c r="U453" s="23"/>
    </row>
    <row r="454" spans="1:21" s="14" customFormat="1" ht="10.5" customHeight="1" x14ac:dyDescent="0.25">
      <c r="A454" s="152"/>
      <c r="B454" s="24" t="s">
        <v>436</v>
      </c>
      <c r="C454" s="71" t="s">
        <v>139</v>
      </c>
      <c r="D454" s="16">
        <v>5</v>
      </c>
      <c r="E454" s="62"/>
      <c r="F454" s="71" t="s">
        <v>139</v>
      </c>
      <c r="G454" s="16">
        <v>5</v>
      </c>
      <c r="H454" s="62"/>
      <c r="I454" s="93">
        <f t="shared" si="89"/>
        <v>0</v>
      </c>
      <c r="J454" s="17" t="str">
        <f t="shared" si="90"/>
        <v>IGUAL</v>
      </c>
      <c r="K454" s="18"/>
      <c r="L454" s="157" t="s">
        <v>145</v>
      </c>
      <c r="M454" s="14" t="str">
        <f t="shared" si="91"/>
        <v>IGUAL</v>
      </c>
      <c r="N454" s="19" t="s">
        <v>2</v>
      </c>
      <c r="O454" s="19" t="s">
        <v>3</v>
      </c>
      <c r="P454" s="19" t="s">
        <v>4</v>
      </c>
      <c r="Q454" s="19" t="s">
        <v>5</v>
      </c>
      <c r="R454"/>
      <c r="S454"/>
      <c r="T454" s="14">
        <f t="shared" si="92"/>
        <v>306.90000000000003</v>
      </c>
      <c r="U454" s="23"/>
    </row>
    <row r="455" spans="1:21" s="14" customFormat="1" ht="10.5" customHeight="1" x14ac:dyDescent="0.25">
      <c r="A455" s="152"/>
      <c r="B455" s="24" t="s">
        <v>437</v>
      </c>
      <c r="C455" s="71" t="s">
        <v>139</v>
      </c>
      <c r="D455" s="16">
        <v>5</v>
      </c>
      <c r="E455" s="62"/>
      <c r="F455" s="71" t="s">
        <v>139</v>
      </c>
      <c r="G455" s="16">
        <v>5</v>
      </c>
      <c r="H455" s="62"/>
      <c r="I455" s="93">
        <f t="shared" si="89"/>
        <v>0</v>
      </c>
      <c r="J455" s="17" t="str">
        <f t="shared" si="90"/>
        <v>IGUAL</v>
      </c>
      <c r="K455" s="18"/>
      <c r="L455" s="157" t="s">
        <v>145</v>
      </c>
      <c r="M455" s="14" t="str">
        <f t="shared" si="91"/>
        <v>IGUAL</v>
      </c>
      <c r="N455" s="19" t="s">
        <v>2</v>
      </c>
      <c r="O455" s="19" t="s">
        <v>3</v>
      </c>
      <c r="P455" s="19" t="s">
        <v>4</v>
      </c>
      <c r="Q455" s="19" t="s">
        <v>5</v>
      </c>
      <c r="R455"/>
      <c r="S455"/>
      <c r="T455" s="14">
        <f t="shared" si="92"/>
        <v>306.90000000000003</v>
      </c>
      <c r="U455" s="23"/>
    </row>
    <row r="456" spans="1:21" s="14" customFormat="1" ht="10.5" customHeight="1" x14ac:dyDescent="0.25">
      <c r="A456" s="152"/>
      <c r="B456" s="24" t="s">
        <v>438</v>
      </c>
      <c r="C456" s="71" t="s">
        <v>139</v>
      </c>
      <c r="D456" s="16">
        <v>5</v>
      </c>
      <c r="E456" s="62"/>
      <c r="F456" s="71" t="s">
        <v>139</v>
      </c>
      <c r="G456" s="16">
        <v>5</v>
      </c>
      <c r="H456" s="62"/>
      <c r="I456" s="93">
        <f t="shared" si="89"/>
        <v>0</v>
      </c>
      <c r="J456" s="17" t="str">
        <f t="shared" si="90"/>
        <v>IGUAL</v>
      </c>
      <c r="K456" s="18"/>
      <c r="L456" s="157" t="s">
        <v>145</v>
      </c>
      <c r="M456" s="14" t="str">
        <f t="shared" si="91"/>
        <v>IGUAL</v>
      </c>
      <c r="N456" s="19" t="s">
        <v>2</v>
      </c>
      <c r="O456" s="19" t="s">
        <v>3</v>
      </c>
      <c r="P456" s="19" t="s">
        <v>4</v>
      </c>
      <c r="Q456" s="19" t="s">
        <v>5</v>
      </c>
      <c r="R456"/>
      <c r="S456"/>
      <c r="T456" s="14">
        <f t="shared" si="92"/>
        <v>306.90000000000003</v>
      </c>
      <c r="U456" s="23"/>
    </row>
    <row r="457" spans="1:21" s="14" customFormat="1" ht="10.5" customHeight="1" x14ac:dyDescent="0.25">
      <c r="A457" s="152"/>
      <c r="B457" s="24" t="s">
        <v>439</v>
      </c>
      <c r="C457" s="71" t="s">
        <v>139</v>
      </c>
      <c r="D457" s="16">
        <v>5</v>
      </c>
      <c r="E457" s="62"/>
      <c r="F457" s="71" t="s">
        <v>139</v>
      </c>
      <c r="G457" s="16">
        <v>5</v>
      </c>
      <c r="H457" s="62"/>
      <c r="I457" s="93">
        <f t="shared" si="89"/>
        <v>0</v>
      </c>
      <c r="J457" s="17" t="str">
        <f t="shared" si="90"/>
        <v>IGUAL</v>
      </c>
      <c r="K457" s="18"/>
      <c r="L457" s="157" t="s">
        <v>145</v>
      </c>
      <c r="M457" s="14" t="str">
        <f t="shared" si="91"/>
        <v>IGUAL</v>
      </c>
      <c r="N457" s="19" t="s">
        <v>2</v>
      </c>
      <c r="O457" s="19" t="s">
        <v>3</v>
      </c>
      <c r="P457" s="19" t="s">
        <v>4</v>
      </c>
      <c r="Q457" s="19" t="s">
        <v>5</v>
      </c>
      <c r="R457"/>
      <c r="S457"/>
      <c r="T457" s="14">
        <f t="shared" si="92"/>
        <v>306.90000000000003</v>
      </c>
      <c r="U457" s="23"/>
    </row>
    <row r="458" spans="1:21" s="14" customFormat="1" ht="10.5" customHeight="1" x14ac:dyDescent="0.25">
      <c r="A458" s="152"/>
      <c r="B458" s="24" t="s">
        <v>440</v>
      </c>
      <c r="C458" s="71" t="s">
        <v>139</v>
      </c>
      <c r="D458" s="16">
        <v>7</v>
      </c>
      <c r="E458" s="62"/>
      <c r="F458" s="71" t="s">
        <v>139</v>
      </c>
      <c r="G458" s="16">
        <v>7</v>
      </c>
      <c r="H458" s="62"/>
      <c r="I458" s="93">
        <f t="shared" si="89"/>
        <v>0</v>
      </c>
      <c r="J458" s="17" t="str">
        <f t="shared" si="90"/>
        <v>IGUAL</v>
      </c>
      <c r="K458" s="18"/>
      <c r="L458" s="157" t="s">
        <v>145</v>
      </c>
      <c r="M458" s="14" t="str">
        <f t="shared" si="91"/>
        <v>IGUAL</v>
      </c>
      <c r="N458" s="19" t="s">
        <v>2</v>
      </c>
      <c r="O458" s="19" t="s">
        <v>3</v>
      </c>
      <c r="P458" s="19" t="s">
        <v>4</v>
      </c>
      <c r="Q458" s="19" t="s">
        <v>5</v>
      </c>
      <c r="R458"/>
      <c r="S458"/>
      <c r="T458" s="14">
        <f t="shared" si="92"/>
        <v>429.66</v>
      </c>
      <c r="U458" s="23"/>
    </row>
    <row r="459" spans="1:21" s="14" customFormat="1" ht="10.5" customHeight="1" x14ac:dyDescent="0.25">
      <c r="A459" s="152"/>
      <c r="B459" s="24" t="s">
        <v>441</v>
      </c>
      <c r="C459" s="71" t="s">
        <v>139</v>
      </c>
      <c r="D459" s="16">
        <v>5</v>
      </c>
      <c r="E459" s="62"/>
      <c r="F459" s="71" t="s">
        <v>139</v>
      </c>
      <c r="G459" s="16">
        <v>5</v>
      </c>
      <c r="H459" s="62"/>
      <c r="I459" s="93">
        <f t="shared" si="89"/>
        <v>0</v>
      </c>
      <c r="J459" s="17" t="str">
        <f t="shared" si="90"/>
        <v>IGUAL</v>
      </c>
      <c r="K459" s="18"/>
      <c r="L459" s="157" t="s">
        <v>145</v>
      </c>
      <c r="M459" s="14" t="str">
        <f t="shared" si="91"/>
        <v>IGUAL</v>
      </c>
      <c r="N459" s="19" t="s">
        <v>2</v>
      </c>
      <c r="O459" s="19" t="s">
        <v>3</v>
      </c>
      <c r="P459" s="19" t="s">
        <v>4</v>
      </c>
      <c r="Q459" s="19" t="s">
        <v>5</v>
      </c>
      <c r="R459"/>
      <c r="S459"/>
      <c r="T459" s="14">
        <f t="shared" si="92"/>
        <v>306.90000000000003</v>
      </c>
      <c r="U459" s="23"/>
    </row>
    <row r="460" spans="1:21" s="14" customFormat="1" ht="10.5" customHeight="1" x14ac:dyDescent="0.25">
      <c r="A460" s="152"/>
      <c r="B460" s="24" t="s">
        <v>442</v>
      </c>
      <c r="C460" s="71" t="s">
        <v>139</v>
      </c>
      <c r="D460" s="16">
        <v>4.2</v>
      </c>
      <c r="E460" s="62"/>
      <c r="F460" s="71" t="s">
        <v>139</v>
      </c>
      <c r="G460" s="16">
        <v>4.2</v>
      </c>
      <c r="H460" s="62"/>
      <c r="I460" s="93">
        <f t="shared" si="89"/>
        <v>0</v>
      </c>
      <c r="J460" s="17" t="str">
        <f t="shared" si="90"/>
        <v>IGUAL</v>
      </c>
      <c r="K460" s="18"/>
      <c r="L460" s="157" t="s">
        <v>145</v>
      </c>
      <c r="M460" s="14" t="str">
        <f t="shared" si="91"/>
        <v>IGUAL</v>
      </c>
      <c r="N460" s="19" t="s">
        <v>2</v>
      </c>
      <c r="O460" s="19" t="s">
        <v>3</v>
      </c>
      <c r="P460" s="19" t="s">
        <v>4</v>
      </c>
      <c r="Q460" s="19" t="s">
        <v>5</v>
      </c>
      <c r="R460"/>
      <c r="S460"/>
      <c r="T460" s="14">
        <f t="shared" si="92"/>
        <v>257.79600000000005</v>
      </c>
      <c r="U460" s="23"/>
    </row>
    <row r="461" spans="1:21" s="14" customFormat="1" ht="10.5" customHeight="1" x14ac:dyDescent="0.25">
      <c r="A461" s="152"/>
      <c r="B461" s="24" t="s">
        <v>443</v>
      </c>
      <c r="C461" s="71" t="s">
        <v>139</v>
      </c>
      <c r="D461" s="16">
        <v>5</v>
      </c>
      <c r="E461" s="62"/>
      <c r="F461" s="71" t="s">
        <v>139</v>
      </c>
      <c r="G461" s="16">
        <v>5</v>
      </c>
      <c r="H461" s="62"/>
      <c r="I461" s="93">
        <f t="shared" si="89"/>
        <v>0</v>
      </c>
      <c r="J461" s="17" t="str">
        <f t="shared" si="90"/>
        <v>IGUAL</v>
      </c>
      <c r="K461" s="18"/>
      <c r="L461" s="157" t="s">
        <v>145</v>
      </c>
      <c r="M461" s="14" t="str">
        <f t="shared" si="91"/>
        <v>IGUAL</v>
      </c>
      <c r="N461" s="19" t="s">
        <v>2</v>
      </c>
      <c r="O461" s="19" t="s">
        <v>3</v>
      </c>
      <c r="P461" s="19" t="s">
        <v>4</v>
      </c>
      <c r="Q461" s="19" t="s">
        <v>5</v>
      </c>
      <c r="R461"/>
      <c r="S461"/>
      <c r="T461" s="14">
        <f t="shared" si="92"/>
        <v>306.90000000000003</v>
      </c>
      <c r="U461" s="23"/>
    </row>
    <row r="462" spans="1:21" s="14" customFormat="1" ht="10.5" customHeight="1" x14ac:dyDescent="0.25">
      <c r="A462" s="152"/>
      <c r="B462" s="24" t="s">
        <v>444</v>
      </c>
      <c r="C462" s="71" t="s">
        <v>139</v>
      </c>
      <c r="D462" s="16">
        <v>4</v>
      </c>
      <c r="E462" s="62"/>
      <c r="F462" s="71" t="s">
        <v>139</v>
      </c>
      <c r="G462" s="16">
        <v>4</v>
      </c>
      <c r="H462" s="62"/>
      <c r="I462" s="93">
        <f t="shared" si="89"/>
        <v>0</v>
      </c>
      <c r="J462" s="17" t="str">
        <f t="shared" si="90"/>
        <v>IGUAL</v>
      </c>
      <c r="K462" s="18"/>
      <c r="L462" s="157" t="s">
        <v>145</v>
      </c>
      <c r="M462" s="14" t="str">
        <f t="shared" si="91"/>
        <v>IGUAL</v>
      </c>
      <c r="N462" s="19" t="s">
        <v>2</v>
      </c>
      <c r="O462" s="19" t="s">
        <v>3</v>
      </c>
      <c r="P462" s="19" t="s">
        <v>4</v>
      </c>
      <c r="Q462" s="19" t="s">
        <v>5</v>
      </c>
      <c r="R462"/>
      <c r="S462"/>
      <c r="T462" s="14">
        <f t="shared" si="92"/>
        <v>245.52</v>
      </c>
      <c r="U462" s="23"/>
    </row>
    <row r="463" spans="1:21" s="14" customFormat="1" ht="10.5" customHeight="1" x14ac:dyDescent="0.25">
      <c r="A463" s="152"/>
      <c r="B463" s="24" t="s">
        <v>445</v>
      </c>
      <c r="C463" s="71" t="s">
        <v>139</v>
      </c>
      <c r="D463" s="16">
        <v>4</v>
      </c>
      <c r="E463" s="62"/>
      <c r="F463" s="71" t="s">
        <v>139</v>
      </c>
      <c r="G463" s="16">
        <v>4</v>
      </c>
      <c r="H463" s="62"/>
      <c r="I463" s="93">
        <f t="shared" si="89"/>
        <v>0</v>
      </c>
      <c r="J463" s="17" t="str">
        <f t="shared" si="90"/>
        <v>IGUAL</v>
      </c>
      <c r="K463" s="18"/>
      <c r="L463" s="157" t="s">
        <v>145</v>
      </c>
      <c r="M463" s="14" t="str">
        <f t="shared" si="91"/>
        <v>IGUAL</v>
      </c>
      <c r="N463" s="19" t="s">
        <v>2</v>
      </c>
      <c r="O463" s="19" t="s">
        <v>3</v>
      </c>
      <c r="P463" s="19" t="s">
        <v>4</v>
      </c>
      <c r="Q463" s="19" t="s">
        <v>5</v>
      </c>
      <c r="R463"/>
      <c r="S463"/>
      <c r="T463" s="14">
        <f t="shared" si="92"/>
        <v>245.52</v>
      </c>
      <c r="U463" s="23"/>
    </row>
    <row r="464" spans="1:21" s="14" customFormat="1" ht="10.5" customHeight="1" x14ac:dyDescent="0.25">
      <c r="A464" s="152"/>
      <c r="B464" s="24" t="s">
        <v>446</v>
      </c>
      <c r="C464" s="71" t="s">
        <v>139</v>
      </c>
      <c r="D464" s="16">
        <v>4</v>
      </c>
      <c r="E464" s="62"/>
      <c r="F464" s="71" t="s">
        <v>139</v>
      </c>
      <c r="G464" s="16">
        <v>4</v>
      </c>
      <c r="H464" s="62"/>
      <c r="I464" s="93">
        <f t="shared" si="89"/>
        <v>0</v>
      </c>
      <c r="J464" s="17" t="str">
        <f t="shared" si="90"/>
        <v>IGUAL</v>
      </c>
      <c r="K464" s="18"/>
      <c r="L464" s="157" t="s">
        <v>145</v>
      </c>
      <c r="M464" s="14" t="str">
        <f t="shared" si="91"/>
        <v>IGUAL</v>
      </c>
      <c r="N464" s="19" t="s">
        <v>2</v>
      </c>
      <c r="O464" s="19" t="s">
        <v>3</v>
      </c>
      <c r="P464" s="19" t="s">
        <v>4</v>
      </c>
      <c r="Q464" s="19" t="s">
        <v>5</v>
      </c>
      <c r="R464"/>
      <c r="S464"/>
      <c r="T464" s="14">
        <f t="shared" si="92"/>
        <v>245.52</v>
      </c>
      <c r="U464" s="23"/>
    </row>
    <row r="465" spans="1:21" s="14" customFormat="1" ht="10.5" customHeight="1" x14ac:dyDescent="0.25">
      <c r="A465" s="152"/>
      <c r="B465" s="24" t="s">
        <v>447</v>
      </c>
      <c r="C465" s="71" t="s">
        <v>139</v>
      </c>
      <c r="D465" s="16">
        <v>4</v>
      </c>
      <c r="E465" s="62"/>
      <c r="F465" s="71" t="s">
        <v>139</v>
      </c>
      <c r="G465" s="16">
        <v>4</v>
      </c>
      <c r="H465" s="62"/>
      <c r="I465" s="93">
        <f t="shared" si="89"/>
        <v>0</v>
      </c>
      <c r="J465" s="17" t="str">
        <f t="shared" si="90"/>
        <v>IGUAL</v>
      </c>
      <c r="K465" s="18"/>
      <c r="L465" s="157" t="s">
        <v>145</v>
      </c>
      <c r="M465" s="14" t="str">
        <f t="shared" si="91"/>
        <v>IGUAL</v>
      </c>
      <c r="N465" s="19" t="s">
        <v>2</v>
      </c>
      <c r="O465" s="19" t="s">
        <v>3</v>
      </c>
      <c r="P465" s="19" t="s">
        <v>4</v>
      </c>
      <c r="Q465" s="19" t="s">
        <v>5</v>
      </c>
      <c r="R465"/>
      <c r="S465"/>
      <c r="T465" s="14">
        <f t="shared" si="92"/>
        <v>245.52</v>
      </c>
      <c r="U465" s="23"/>
    </row>
    <row r="466" spans="1:21" s="14" customFormat="1" ht="10.5" customHeight="1" x14ac:dyDescent="0.25">
      <c r="A466" s="152"/>
      <c r="B466" s="24" t="s">
        <v>448</v>
      </c>
      <c r="C466" s="71" t="s">
        <v>139</v>
      </c>
      <c r="D466" s="16">
        <v>9.5</v>
      </c>
      <c r="E466" s="62"/>
      <c r="F466" s="71" t="s">
        <v>139</v>
      </c>
      <c r="G466" s="16">
        <v>9.5</v>
      </c>
      <c r="H466" s="62"/>
      <c r="I466" s="93">
        <f t="shared" si="89"/>
        <v>0</v>
      </c>
      <c r="J466" s="17" t="str">
        <f t="shared" si="90"/>
        <v>IGUAL</v>
      </c>
      <c r="K466" s="18"/>
      <c r="L466" s="157" t="s">
        <v>145</v>
      </c>
      <c r="M466" s="14" t="str">
        <f t="shared" si="91"/>
        <v>IGUAL</v>
      </c>
      <c r="N466" s="19" t="s">
        <v>2</v>
      </c>
      <c r="O466" s="19" t="s">
        <v>3</v>
      </c>
      <c r="P466" s="19" t="s">
        <v>4</v>
      </c>
      <c r="Q466" s="19" t="s">
        <v>5</v>
      </c>
      <c r="R466"/>
      <c r="S466"/>
      <c r="T466" s="14">
        <f t="shared" si="92"/>
        <v>583.11</v>
      </c>
      <c r="U466" s="23"/>
    </row>
    <row r="467" spans="1:21" s="14" customFormat="1" ht="10.5" customHeight="1" x14ac:dyDescent="0.25">
      <c r="A467" s="152"/>
      <c r="B467" s="24" t="s">
        <v>449</v>
      </c>
      <c r="C467" s="71" t="s">
        <v>139</v>
      </c>
      <c r="D467" s="16">
        <v>4</v>
      </c>
      <c r="E467" s="62"/>
      <c r="F467" s="71" t="s">
        <v>139</v>
      </c>
      <c r="G467" s="16">
        <v>4</v>
      </c>
      <c r="H467" s="62"/>
      <c r="I467" s="93">
        <f t="shared" si="89"/>
        <v>0</v>
      </c>
      <c r="J467" s="17" t="str">
        <f t="shared" si="90"/>
        <v>IGUAL</v>
      </c>
      <c r="K467" s="18"/>
      <c r="L467" s="157" t="s">
        <v>145</v>
      </c>
      <c r="M467" s="14" t="str">
        <f t="shared" si="91"/>
        <v>IGUAL</v>
      </c>
      <c r="N467" s="19" t="s">
        <v>2</v>
      </c>
      <c r="O467" s="19" t="s">
        <v>3</v>
      </c>
      <c r="P467" s="19" t="s">
        <v>4</v>
      </c>
      <c r="Q467" s="19" t="s">
        <v>5</v>
      </c>
      <c r="R467"/>
      <c r="S467"/>
      <c r="T467" s="14">
        <f t="shared" si="92"/>
        <v>245.52</v>
      </c>
      <c r="U467" s="23"/>
    </row>
    <row r="468" spans="1:21" s="14" customFormat="1" ht="10.5" customHeight="1" x14ac:dyDescent="0.25">
      <c r="A468" s="152"/>
      <c r="B468" s="24" t="s">
        <v>450</v>
      </c>
      <c r="C468" s="71" t="s">
        <v>139</v>
      </c>
      <c r="D468" s="16">
        <v>7</v>
      </c>
      <c r="E468" s="62"/>
      <c r="F468" s="71" t="s">
        <v>139</v>
      </c>
      <c r="G468" s="16">
        <v>7</v>
      </c>
      <c r="H468" s="62"/>
      <c r="I468" s="93">
        <f t="shared" si="89"/>
        <v>0</v>
      </c>
      <c r="J468" s="17" t="str">
        <f t="shared" si="90"/>
        <v>IGUAL</v>
      </c>
      <c r="K468" s="18"/>
      <c r="L468" s="157" t="s">
        <v>145</v>
      </c>
      <c r="M468" s="14" t="str">
        <f t="shared" si="91"/>
        <v>IGUAL</v>
      </c>
      <c r="N468" s="19" t="s">
        <v>2</v>
      </c>
      <c r="O468" s="19" t="s">
        <v>3</v>
      </c>
      <c r="P468" s="19" t="s">
        <v>4</v>
      </c>
      <c r="Q468" s="19" t="s">
        <v>5</v>
      </c>
      <c r="R468"/>
      <c r="S468"/>
      <c r="T468" s="14">
        <f t="shared" si="92"/>
        <v>429.66</v>
      </c>
      <c r="U468" s="23"/>
    </row>
    <row r="469" spans="1:21" s="14" customFormat="1" ht="10.5" customHeight="1" x14ac:dyDescent="0.25">
      <c r="A469" s="152"/>
      <c r="B469" s="24" t="s">
        <v>451</v>
      </c>
      <c r="C469" s="71" t="s">
        <v>139</v>
      </c>
      <c r="D469" s="16">
        <v>3</v>
      </c>
      <c r="E469" s="62"/>
      <c r="F469" s="71" t="s">
        <v>139</v>
      </c>
      <c r="G469" s="16">
        <v>3</v>
      </c>
      <c r="H469" s="62"/>
      <c r="I469" s="93">
        <f t="shared" si="89"/>
        <v>0</v>
      </c>
      <c r="J469" s="17" t="str">
        <f t="shared" si="90"/>
        <v>IGUAL</v>
      </c>
      <c r="K469" s="18"/>
      <c r="L469" s="157" t="s">
        <v>145</v>
      </c>
      <c r="M469" s="14" t="str">
        <f t="shared" si="91"/>
        <v>IGUAL</v>
      </c>
      <c r="N469" s="19" t="s">
        <v>2</v>
      </c>
      <c r="O469" s="19" t="s">
        <v>3</v>
      </c>
      <c r="P469" s="19" t="s">
        <v>4</v>
      </c>
      <c r="Q469" s="19" t="s">
        <v>5</v>
      </c>
      <c r="R469"/>
      <c r="S469"/>
      <c r="T469" s="14">
        <f t="shared" si="92"/>
        <v>184.14000000000001</v>
      </c>
      <c r="U469" s="23"/>
    </row>
    <row r="470" spans="1:21" s="14" customFormat="1" ht="10.5" customHeight="1" x14ac:dyDescent="0.25">
      <c r="A470" s="152"/>
      <c r="B470" s="24" t="s">
        <v>452</v>
      </c>
      <c r="C470" s="71" t="s">
        <v>139</v>
      </c>
      <c r="D470" s="16">
        <v>4</v>
      </c>
      <c r="E470" s="62"/>
      <c r="F470" s="71" t="s">
        <v>139</v>
      </c>
      <c r="G470" s="16">
        <v>4</v>
      </c>
      <c r="H470" s="62"/>
      <c r="I470" s="93">
        <f t="shared" si="89"/>
        <v>0</v>
      </c>
      <c r="J470" s="17" t="str">
        <f t="shared" si="90"/>
        <v>IGUAL</v>
      </c>
      <c r="K470" s="18"/>
      <c r="L470" s="157" t="s">
        <v>145</v>
      </c>
      <c r="M470" s="14" t="str">
        <f t="shared" si="91"/>
        <v>IGUAL</v>
      </c>
      <c r="N470" s="19" t="s">
        <v>2</v>
      </c>
      <c r="O470" s="19" t="s">
        <v>3</v>
      </c>
      <c r="P470" s="19" t="s">
        <v>4</v>
      </c>
      <c r="Q470" s="19" t="s">
        <v>5</v>
      </c>
      <c r="R470"/>
      <c r="S470"/>
      <c r="T470" s="14">
        <f t="shared" si="92"/>
        <v>245.52</v>
      </c>
      <c r="U470" s="23"/>
    </row>
    <row r="471" spans="1:21" s="14" customFormat="1" ht="10.5" customHeight="1" x14ac:dyDescent="0.25">
      <c r="A471" s="152"/>
      <c r="B471" s="24" t="s">
        <v>453</v>
      </c>
      <c r="C471" s="71" t="s">
        <v>139</v>
      </c>
      <c r="D471" s="16">
        <v>10</v>
      </c>
      <c r="E471" s="62"/>
      <c r="F471" s="71" t="s">
        <v>139</v>
      </c>
      <c r="G471" s="16">
        <v>10</v>
      </c>
      <c r="H471" s="62"/>
      <c r="I471" s="93">
        <f t="shared" si="89"/>
        <v>0</v>
      </c>
      <c r="J471" s="17" t="str">
        <f t="shared" si="90"/>
        <v>IGUAL</v>
      </c>
      <c r="K471" s="18"/>
      <c r="L471" s="157" t="s">
        <v>145</v>
      </c>
      <c r="M471" s="14" t="str">
        <f t="shared" si="91"/>
        <v>IGUAL</v>
      </c>
      <c r="N471" s="19" t="s">
        <v>2</v>
      </c>
      <c r="O471" s="19" t="s">
        <v>3</v>
      </c>
      <c r="P471" s="19" t="s">
        <v>4</v>
      </c>
      <c r="Q471" s="19" t="s">
        <v>5</v>
      </c>
      <c r="R471"/>
      <c r="S471"/>
      <c r="T471" s="14">
        <f t="shared" si="92"/>
        <v>613.80000000000007</v>
      </c>
      <c r="U471" s="23"/>
    </row>
    <row r="472" spans="1:21" s="14" customFormat="1" ht="10.5" customHeight="1" x14ac:dyDescent="0.25">
      <c r="A472" s="152"/>
      <c r="B472" s="24" t="s">
        <v>454</v>
      </c>
      <c r="C472" s="71" t="s">
        <v>139</v>
      </c>
      <c r="D472" s="16">
        <v>15</v>
      </c>
      <c r="E472" s="62"/>
      <c r="F472" s="71" t="s">
        <v>139</v>
      </c>
      <c r="G472" s="16">
        <v>15</v>
      </c>
      <c r="H472" s="62"/>
      <c r="I472" s="93">
        <f t="shared" si="89"/>
        <v>0</v>
      </c>
      <c r="J472" s="17" t="str">
        <f t="shared" si="90"/>
        <v>IGUAL</v>
      </c>
      <c r="K472" s="18"/>
      <c r="L472" s="157" t="s">
        <v>145</v>
      </c>
      <c r="M472" s="14" t="str">
        <f t="shared" si="91"/>
        <v>IGUAL</v>
      </c>
      <c r="N472" s="19" t="s">
        <v>2</v>
      </c>
      <c r="O472" s="19" t="s">
        <v>3</v>
      </c>
      <c r="P472" s="19" t="s">
        <v>4</v>
      </c>
      <c r="Q472" s="19" t="s">
        <v>5</v>
      </c>
      <c r="R472"/>
      <c r="S472"/>
      <c r="T472" s="14">
        <f t="shared" si="92"/>
        <v>920.7</v>
      </c>
      <c r="U472" s="23"/>
    </row>
    <row r="473" spans="1:21" s="14" customFormat="1" ht="10.5" customHeight="1" x14ac:dyDescent="0.25">
      <c r="A473" s="152"/>
      <c r="B473" s="24" t="s">
        <v>455</v>
      </c>
      <c r="C473" s="71" t="s">
        <v>139</v>
      </c>
      <c r="D473" s="16">
        <v>5</v>
      </c>
      <c r="E473" s="62"/>
      <c r="F473" s="71" t="s">
        <v>139</v>
      </c>
      <c r="G473" s="16">
        <v>5</v>
      </c>
      <c r="H473" s="62"/>
      <c r="I473" s="93">
        <f t="shared" si="89"/>
        <v>0</v>
      </c>
      <c r="J473" s="17" t="str">
        <f t="shared" si="90"/>
        <v>IGUAL</v>
      </c>
      <c r="K473" s="18"/>
      <c r="L473" s="157" t="s">
        <v>145</v>
      </c>
      <c r="M473" s="14" t="str">
        <f t="shared" si="91"/>
        <v>IGUAL</v>
      </c>
      <c r="N473" s="19" t="s">
        <v>2</v>
      </c>
      <c r="O473" s="19" t="s">
        <v>3</v>
      </c>
      <c r="P473" s="19" t="s">
        <v>4</v>
      </c>
      <c r="Q473" s="19" t="s">
        <v>5</v>
      </c>
      <c r="R473"/>
      <c r="S473"/>
      <c r="T473" s="14">
        <f t="shared" si="92"/>
        <v>306.90000000000003</v>
      </c>
      <c r="U473" s="23"/>
    </row>
    <row r="474" spans="1:21" s="14" customFormat="1" ht="10.5" customHeight="1" x14ac:dyDescent="0.25">
      <c r="A474" s="152"/>
      <c r="B474" s="24" t="s">
        <v>456</v>
      </c>
      <c r="C474" s="71" t="s">
        <v>139</v>
      </c>
      <c r="D474" s="16">
        <v>2</v>
      </c>
      <c r="E474" s="62"/>
      <c r="F474" s="71" t="s">
        <v>139</v>
      </c>
      <c r="G474" s="16">
        <v>2</v>
      </c>
      <c r="H474" s="62"/>
      <c r="I474" s="93">
        <f t="shared" si="89"/>
        <v>0</v>
      </c>
      <c r="J474" s="17" t="str">
        <f t="shared" si="90"/>
        <v>IGUAL</v>
      </c>
      <c r="K474" s="18"/>
      <c r="L474" s="157" t="s">
        <v>145</v>
      </c>
      <c r="M474" s="14" t="str">
        <f t="shared" si="91"/>
        <v>IGUAL</v>
      </c>
      <c r="N474" s="19" t="s">
        <v>2</v>
      </c>
      <c r="O474" s="19" t="s">
        <v>3</v>
      </c>
      <c r="P474" s="19" t="s">
        <v>4</v>
      </c>
      <c r="Q474" s="19" t="s">
        <v>5</v>
      </c>
      <c r="R474"/>
      <c r="S474"/>
      <c r="T474" s="14">
        <f t="shared" si="92"/>
        <v>122.76</v>
      </c>
      <c r="U474" s="23"/>
    </row>
    <row r="475" spans="1:21" s="14" customFormat="1" ht="10.5" customHeight="1" x14ac:dyDescent="0.25">
      <c r="A475" s="152"/>
      <c r="B475" s="24" t="s">
        <v>457</v>
      </c>
      <c r="C475" s="71" t="s">
        <v>139</v>
      </c>
      <c r="D475" s="16">
        <v>10</v>
      </c>
      <c r="E475" s="62"/>
      <c r="F475" s="71" t="s">
        <v>139</v>
      </c>
      <c r="G475" s="16">
        <v>10</v>
      </c>
      <c r="H475" s="62"/>
      <c r="I475" s="93">
        <f t="shared" si="89"/>
        <v>0</v>
      </c>
      <c r="J475" s="17" t="str">
        <f t="shared" si="90"/>
        <v>IGUAL</v>
      </c>
      <c r="K475" s="18"/>
      <c r="L475" s="157" t="s">
        <v>145</v>
      </c>
      <c r="M475" s="14" t="str">
        <f t="shared" si="91"/>
        <v>IGUAL</v>
      </c>
      <c r="N475" s="19" t="s">
        <v>2</v>
      </c>
      <c r="O475" s="19" t="s">
        <v>3</v>
      </c>
      <c r="P475" s="19" t="s">
        <v>4</v>
      </c>
      <c r="Q475" s="19" t="s">
        <v>5</v>
      </c>
      <c r="R475"/>
      <c r="S475"/>
      <c r="T475" s="14">
        <f t="shared" si="92"/>
        <v>613.80000000000007</v>
      </c>
      <c r="U475" s="23"/>
    </row>
    <row r="476" spans="1:21" s="14" customFormat="1" ht="10.5" customHeight="1" x14ac:dyDescent="0.25">
      <c r="A476" s="152"/>
      <c r="B476" s="24" t="s">
        <v>458</v>
      </c>
      <c r="C476" s="71" t="s">
        <v>139</v>
      </c>
      <c r="D476" s="16">
        <v>20</v>
      </c>
      <c r="E476" s="62"/>
      <c r="F476" s="71" t="s">
        <v>139</v>
      </c>
      <c r="G476" s="16">
        <v>20</v>
      </c>
      <c r="H476" s="62"/>
      <c r="I476" s="93">
        <f t="shared" si="89"/>
        <v>0</v>
      </c>
      <c r="J476" s="17" t="str">
        <f t="shared" si="90"/>
        <v>IGUAL</v>
      </c>
      <c r="K476" s="18"/>
      <c r="L476" s="157" t="s">
        <v>145</v>
      </c>
      <c r="M476" s="14" t="str">
        <f t="shared" si="91"/>
        <v>IGUAL</v>
      </c>
      <c r="N476" s="19" t="s">
        <v>2</v>
      </c>
      <c r="O476" s="19" t="s">
        <v>3</v>
      </c>
      <c r="P476" s="19" t="s">
        <v>4</v>
      </c>
      <c r="Q476" s="19" t="s">
        <v>5</v>
      </c>
      <c r="R476"/>
      <c r="S476"/>
      <c r="T476" s="14">
        <f t="shared" si="92"/>
        <v>1227.6000000000001</v>
      </c>
      <c r="U476" s="23"/>
    </row>
    <row r="477" spans="1:21" s="14" customFormat="1" ht="10.5" customHeight="1" x14ac:dyDescent="0.25">
      <c r="A477" s="152"/>
      <c r="B477" s="24" t="s">
        <v>459</v>
      </c>
      <c r="C477" s="71" t="s">
        <v>139</v>
      </c>
      <c r="D477" s="16">
        <v>40</v>
      </c>
      <c r="E477" s="62"/>
      <c r="F477" s="71" t="s">
        <v>139</v>
      </c>
      <c r="G477" s="16">
        <v>40</v>
      </c>
      <c r="H477" s="62"/>
      <c r="I477" s="93">
        <f t="shared" si="89"/>
        <v>0</v>
      </c>
      <c r="J477" s="17" t="str">
        <f t="shared" si="90"/>
        <v>IGUAL</v>
      </c>
      <c r="K477" s="18"/>
      <c r="L477" s="157" t="s">
        <v>145</v>
      </c>
      <c r="M477" s="14" t="str">
        <f t="shared" si="91"/>
        <v>IGUAL</v>
      </c>
      <c r="N477" s="19" t="s">
        <v>2</v>
      </c>
      <c r="O477" s="19" t="s">
        <v>3</v>
      </c>
      <c r="P477" s="19" t="s">
        <v>4</v>
      </c>
      <c r="Q477" s="19" t="s">
        <v>5</v>
      </c>
      <c r="R477"/>
      <c r="S477"/>
      <c r="T477" s="14">
        <f t="shared" si="92"/>
        <v>2455.2000000000003</v>
      </c>
      <c r="U477" s="23"/>
    </row>
    <row r="478" spans="1:21" s="14" customFormat="1" ht="10.5" customHeight="1" x14ac:dyDescent="0.25">
      <c r="A478" s="152"/>
      <c r="B478" s="24" t="s">
        <v>460</v>
      </c>
      <c r="C478" s="71" t="s">
        <v>139</v>
      </c>
      <c r="D478" s="16">
        <v>40</v>
      </c>
      <c r="E478" s="62"/>
      <c r="F478" s="71" t="s">
        <v>139</v>
      </c>
      <c r="G478" s="16">
        <v>40</v>
      </c>
      <c r="H478" s="62"/>
      <c r="I478" s="93">
        <f t="shared" si="89"/>
        <v>0</v>
      </c>
      <c r="J478" s="17" t="str">
        <f t="shared" si="90"/>
        <v>IGUAL</v>
      </c>
      <c r="K478" s="18"/>
      <c r="L478" s="157" t="s">
        <v>145</v>
      </c>
      <c r="M478" s="14" t="str">
        <f t="shared" si="91"/>
        <v>IGUAL</v>
      </c>
      <c r="N478" s="19" t="s">
        <v>2</v>
      </c>
      <c r="O478" s="19" t="s">
        <v>3</v>
      </c>
      <c r="P478" s="19" t="s">
        <v>4</v>
      </c>
      <c r="Q478" s="19" t="s">
        <v>5</v>
      </c>
      <c r="R478"/>
      <c r="S478"/>
      <c r="T478" s="14">
        <f t="shared" si="92"/>
        <v>2455.2000000000003</v>
      </c>
      <c r="U478" s="23"/>
    </row>
    <row r="479" spans="1:21" s="14" customFormat="1" ht="10.5" customHeight="1" x14ac:dyDescent="0.25">
      <c r="A479" s="152"/>
      <c r="B479" s="24" t="s">
        <v>461</v>
      </c>
      <c r="C479" s="71" t="s">
        <v>139</v>
      </c>
      <c r="D479" s="16">
        <v>3</v>
      </c>
      <c r="E479" s="62"/>
      <c r="F479" s="71" t="s">
        <v>139</v>
      </c>
      <c r="G479" s="16">
        <v>3</v>
      </c>
      <c r="H479" s="62"/>
      <c r="I479" s="93">
        <f t="shared" si="89"/>
        <v>0</v>
      </c>
      <c r="J479" s="17" t="str">
        <f t="shared" si="90"/>
        <v>IGUAL</v>
      </c>
      <c r="K479" s="18"/>
      <c r="L479" s="157" t="s">
        <v>145</v>
      </c>
      <c r="M479" s="14" t="str">
        <f t="shared" si="91"/>
        <v>IGUAL</v>
      </c>
      <c r="N479" s="19" t="s">
        <v>2</v>
      </c>
      <c r="O479" s="19" t="s">
        <v>3</v>
      </c>
      <c r="P479" s="19" t="s">
        <v>4</v>
      </c>
      <c r="Q479" s="19" t="s">
        <v>5</v>
      </c>
      <c r="R479"/>
      <c r="S479"/>
      <c r="T479" s="14">
        <f t="shared" si="92"/>
        <v>184.14000000000001</v>
      </c>
      <c r="U479" s="23"/>
    </row>
    <row r="480" spans="1:21" s="14" customFormat="1" ht="10.5" customHeight="1" x14ac:dyDescent="0.25">
      <c r="A480" s="152"/>
      <c r="B480" s="24" t="s">
        <v>462</v>
      </c>
      <c r="C480" s="71">
        <v>50</v>
      </c>
      <c r="D480" s="16"/>
      <c r="E480" s="62"/>
      <c r="F480" s="71">
        <v>50</v>
      </c>
      <c r="G480" s="16"/>
      <c r="H480" s="62"/>
      <c r="I480" s="93">
        <f t="shared" si="89"/>
        <v>0</v>
      </c>
      <c r="J480" s="17" t="str">
        <f t="shared" si="90"/>
        <v>IGUAL</v>
      </c>
      <c r="K480" s="18"/>
      <c r="L480" s="157" t="s">
        <v>144</v>
      </c>
      <c r="M480" s="14" t="str">
        <f>IF(C480=R480,Q480,IF(F480=C480,N480,IF(F480&gt;C480,O480,IF(F480&lt;C480,P480,Q480))))</f>
        <v>IGUAL</v>
      </c>
      <c r="N480" s="19" t="s">
        <v>2</v>
      </c>
      <c r="O480" s="19" t="s">
        <v>3</v>
      </c>
      <c r="P480" s="19" t="s">
        <v>4</v>
      </c>
      <c r="Q480" s="19" t="s">
        <v>5</v>
      </c>
      <c r="R480"/>
      <c r="S480"/>
      <c r="T480" s="14">
        <f t="shared" si="92"/>
        <v>0</v>
      </c>
      <c r="U480" s="23"/>
    </row>
    <row r="481" spans="1:30" s="14" customFormat="1" ht="10.5" customHeight="1" x14ac:dyDescent="0.25">
      <c r="A481" s="152"/>
      <c r="B481" s="24" t="s">
        <v>463</v>
      </c>
      <c r="C481" s="71">
        <v>50</v>
      </c>
      <c r="D481" s="16"/>
      <c r="E481" s="62"/>
      <c r="F481" s="71">
        <v>50</v>
      </c>
      <c r="G481" s="16"/>
      <c r="H481" s="62"/>
      <c r="I481" s="93">
        <f t="shared" si="89"/>
        <v>0</v>
      </c>
      <c r="J481" s="17" t="str">
        <f t="shared" si="90"/>
        <v>IGUAL</v>
      </c>
      <c r="K481" s="18"/>
      <c r="L481" s="157" t="s">
        <v>144</v>
      </c>
      <c r="M481" s="14" t="str">
        <f t="shared" ref="M481" si="93">IF(C481=R481,Q481,IF(F481=C481,N481,IF(F481&gt;C481,O481,IF(F481&lt;C481,P481,Q481))))</f>
        <v>IGUAL</v>
      </c>
      <c r="N481" s="19" t="s">
        <v>2</v>
      </c>
      <c r="O481" s="19" t="s">
        <v>3</v>
      </c>
      <c r="P481" s="19" t="s">
        <v>4</v>
      </c>
      <c r="Q481" s="19" t="s">
        <v>5</v>
      </c>
      <c r="R481"/>
      <c r="S481"/>
      <c r="T481" s="14">
        <f t="shared" si="92"/>
        <v>0</v>
      </c>
      <c r="U481" s="23"/>
    </row>
    <row r="482" spans="1:30" customFormat="1" ht="10.5" customHeight="1" x14ac:dyDescent="0.25">
      <c r="A482" s="152">
        <v>1</v>
      </c>
      <c r="B482" s="24"/>
      <c r="C482" s="69"/>
      <c r="D482" s="16"/>
      <c r="E482" s="62"/>
      <c r="F482" s="69"/>
      <c r="G482" s="16"/>
      <c r="H482" s="62"/>
      <c r="I482" s="93"/>
      <c r="J482" s="17"/>
      <c r="K482" s="18"/>
      <c r="L482" s="157" t="s">
        <v>145</v>
      </c>
      <c r="M482" s="14" t="str">
        <f t="shared" ref="M482" si="94">IF(D482=R482,Q482,IF(G482=D482,N482,IF(G482&gt;D482,O482,IF(G482&lt;D482,P482,Q482))))</f>
        <v>NUEVO</v>
      </c>
      <c r="N482" s="19" t="s">
        <v>2</v>
      </c>
      <c r="O482" s="19" t="s">
        <v>3</v>
      </c>
      <c r="P482" s="19" t="s">
        <v>4</v>
      </c>
      <c r="Q482" s="19" t="s">
        <v>5</v>
      </c>
      <c r="T482" s="14">
        <f t="shared" ref="T482" si="95">+G482*61.38</f>
        <v>0</v>
      </c>
      <c r="U482" s="23"/>
      <c r="V482" s="14"/>
      <c r="W482" s="14"/>
      <c r="X482" s="14"/>
      <c r="Y482" s="14"/>
      <c r="Z482" s="14"/>
      <c r="AA482" s="14"/>
      <c r="AB482" s="14"/>
      <c r="AC482" s="14"/>
      <c r="AD482" s="14"/>
    </row>
    <row r="483" spans="1:30" s="14" customFormat="1" ht="10.5" customHeight="1" x14ac:dyDescent="0.2">
      <c r="A483" s="152">
        <v>1</v>
      </c>
      <c r="B483" s="107" t="s">
        <v>84</v>
      </c>
      <c r="C483" s="120"/>
      <c r="D483" s="140"/>
      <c r="E483" s="110"/>
      <c r="F483" s="120"/>
      <c r="G483" s="140"/>
      <c r="H483" s="110"/>
      <c r="I483" s="111"/>
      <c r="J483" s="112"/>
      <c r="K483" s="119"/>
      <c r="L483" s="157"/>
      <c r="T483" s="14">
        <f>+G483*61.38</f>
        <v>0</v>
      </c>
      <c r="U483" s="23"/>
    </row>
    <row r="484" spans="1:30" s="14" customFormat="1" ht="10.5" customHeight="1" x14ac:dyDescent="0.25">
      <c r="A484" s="152">
        <v>1</v>
      </c>
      <c r="B484" s="24" t="s">
        <v>134</v>
      </c>
      <c r="C484" s="71" t="s">
        <v>139</v>
      </c>
      <c r="D484" s="30"/>
      <c r="E484" s="62"/>
      <c r="F484" s="71"/>
      <c r="G484" s="30"/>
      <c r="H484" s="62"/>
      <c r="I484" s="93" t="s">
        <v>171</v>
      </c>
      <c r="J484" s="17" t="s">
        <v>171</v>
      </c>
      <c r="K484" s="18"/>
      <c r="L484" s="157" t="s">
        <v>145</v>
      </c>
      <c r="M484" s="14" t="str">
        <f>IF(D484=R484,Q484,IF(G484=D484,N484,IF(G484&gt;D484,O484,IF(G484&lt;D484,P484,Q484))))</f>
        <v>NUEVO</v>
      </c>
      <c r="N484" s="19" t="s">
        <v>2</v>
      </c>
      <c r="O484" s="19" t="s">
        <v>3</v>
      </c>
      <c r="P484" s="19" t="s">
        <v>4</v>
      </c>
      <c r="Q484" s="19" t="s">
        <v>5</v>
      </c>
      <c r="R484"/>
      <c r="U484" s="23"/>
    </row>
    <row r="485" spans="1:30" s="14" customFormat="1" ht="10.5" customHeight="1" x14ac:dyDescent="0.25">
      <c r="A485" s="152">
        <v>1</v>
      </c>
      <c r="B485" s="24" t="s">
        <v>135</v>
      </c>
      <c r="C485" s="71" t="s">
        <v>139</v>
      </c>
      <c r="D485" s="30"/>
      <c r="E485" s="62"/>
      <c r="F485" s="71"/>
      <c r="G485" s="30"/>
      <c r="H485" s="62"/>
      <c r="I485" s="93" t="s">
        <v>171</v>
      </c>
      <c r="J485" s="17" t="s">
        <v>171</v>
      </c>
      <c r="K485" s="18"/>
      <c r="L485" s="157" t="s">
        <v>145</v>
      </c>
      <c r="M485" s="14" t="str">
        <f>IF(D485=R485,Q485,IF(G485=D485,N485,IF(G485&gt;D485,O485,IF(G485&lt;D485,P485,Q485))))</f>
        <v>NUEVO</v>
      </c>
      <c r="N485" s="19" t="s">
        <v>2</v>
      </c>
      <c r="O485" s="19" t="s">
        <v>3</v>
      </c>
      <c r="P485" s="19" t="s">
        <v>4</v>
      </c>
      <c r="Q485" s="19" t="s">
        <v>5</v>
      </c>
      <c r="R485"/>
      <c r="U485" s="23"/>
    </row>
    <row r="486" spans="1:30" s="14" customFormat="1" ht="10.5" customHeight="1" x14ac:dyDescent="0.25">
      <c r="A486" s="152">
        <v>1</v>
      </c>
      <c r="B486" s="24"/>
      <c r="C486" s="64"/>
      <c r="D486" s="16"/>
      <c r="E486" s="62"/>
      <c r="F486" s="64"/>
      <c r="G486" s="16"/>
      <c r="H486" s="62"/>
      <c r="I486" s="93"/>
      <c r="J486" s="17"/>
      <c r="K486" s="18"/>
      <c r="L486" s="157" t="s">
        <v>145</v>
      </c>
      <c r="M486" s="14" t="str">
        <f>IF(D486=R486,Q486,IF(G486=D486,N486,IF(G486&gt;D486,O486,IF(G486&lt;D486,P486,Q486))))</f>
        <v>NUEVO</v>
      </c>
      <c r="N486" s="19" t="s">
        <v>2</v>
      </c>
      <c r="O486" s="19" t="s">
        <v>3</v>
      </c>
      <c r="P486" s="19" t="s">
        <v>4</v>
      </c>
      <c r="Q486" s="19" t="s">
        <v>5</v>
      </c>
      <c r="R486"/>
      <c r="S486"/>
      <c r="T486" s="14">
        <f>+G486*61.38</f>
        <v>0</v>
      </c>
      <c r="U486" s="23"/>
    </row>
    <row r="487" spans="1:30" s="14" customFormat="1" ht="10.5" customHeight="1" x14ac:dyDescent="0.25">
      <c r="A487" s="152">
        <v>1</v>
      </c>
      <c r="B487" s="24" t="s">
        <v>100</v>
      </c>
      <c r="C487" s="64" t="s">
        <v>44</v>
      </c>
      <c r="D487" s="16"/>
      <c r="E487" s="62"/>
      <c r="F487" s="64" t="s">
        <v>44</v>
      </c>
      <c r="G487" s="16"/>
      <c r="H487" s="62"/>
      <c r="I487" s="93"/>
      <c r="J487" s="17" t="str">
        <f>M487</f>
        <v>IGUAL</v>
      </c>
      <c r="K487" s="18"/>
      <c r="L487" s="157" t="s">
        <v>144</v>
      </c>
      <c r="M487" s="14" t="str">
        <f>IF(C487=R487,Q487,IF(F487=C487,N487,IF(F487&gt;C487,O487,IF(F487&lt;C487,P487,Q487))))</f>
        <v>IGUAL</v>
      </c>
      <c r="N487" s="19" t="s">
        <v>2</v>
      </c>
      <c r="O487" s="19" t="s">
        <v>3</v>
      </c>
      <c r="P487" s="19" t="s">
        <v>4</v>
      </c>
      <c r="Q487" s="19" t="s">
        <v>5</v>
      </c>
      <c r="R487"/>
      <c r="S487"/>
      <c r="T487" s="14">
        <f>+G487*61.38</f>
        <v>0</v>
      </c>
      <c r="U487" s="23"/>
    </row>
    <row r="488" spans="1:30" s="14" customFormat="1" ht="10.5" customHeight="1" x14ac:dyDescent="0.25">
      <c r="A488" s="152">
        <v>1</v>
      </c>
      <c r="B488" s="126" t="s">
        <v>128</v>
      </c>
      <c r="C488" s="141" t="s">
        <v>55</v>
      </c>
      <c r="D488" s="109"/>
      <c r="E488" s="110"/>
      <c r="F488" s="141" t="s">
        <v>55</v>
      </c>
      <c r="G488" s="109"/>
      <c r="H488" s="110"/>
      <c r="I488" s="129"/>
      <c r="J488" s="118" t="str">
        <f>M488</f>
        <v>IGUAL</v>
      </c>
      <c r="K488" s="119"/>
      <c r="L488" s="157" t="s">
        <v>144</v>
      </c>
      <c r="M488" s="14" t="str">
        <f>IF(C488=R488,Q488,IF(F488=C488,N488,IF(F488&gt;C488,O488,IF(F488&lt;C488,P488,Q488))))</f>
        <v>IGUAL</v>
      </c>
      <c r="N488" s="19" t="s">
        <v>2</v>
      </c>
      <c r="O488" s="19" t="s">
        <v>3</v>
      </c>
      <c r="P488" s="19" t="s">
        <v>4</v>
      </c>
      <c r="Q488" s="19" t="s">
        <v>5</v>
      </c>
      <c r="R488"/>
      <c r="S488"/>
      <c r="U488" s="23"/>
    </row>
    <row r="489" spans="1:30" s="14" customFormat="1" ht="10.5" customHeight="1" x14ac:dyDescent="0.25">
      <c r="A489" s="152">
        <v>1</v>
      </c>
      <c r="B489" s="107" t="s">
        <v>85</v>
      </c>
      <c r="C489" s="141" t="s">
        <v>55</v>
      </c>
      <c r="D489" s="109"/>
      <c r="E489" s="110"/>
      <c r="F489" s="141" t="s">
        <v>55</v>
      </c>
      <c r="G489" s="109"/>
      <c r="H489" s="110"/>
      <c r="I489" s="129"/>
      <c r="J489" s="118" t="str">
        <f t="shared" ref="J489" si="96">M489</f>
        <v>IGUAL</v>
      </c>
      <c r="K489" s="119"/>
      <c r="L489" s="157" t="s">
        <v>144</v>
      </c>
      <c r="M489" s="14" t="str">
        <f>IF(C489=R489,Q489,IF(F489=C489,N489,IF(F489&gt;C489,O489,IF(F489&lt;C489,P489,Q489))))</f>
        <v>IGUAL</v>
      </c>
      <c r="N489" s="19" t="s">
        <v>2</v>
      </c>
      <c r="O489" s="19" t="s">
        <v>3</v>
      </c>
      <c r="P489" s="19" t="s">
        <v>4</v>
      </c>
      <c r="Q489" s="19" t="s">
        <v>5</v>
      </c>
      <c r="R489"/>
      <c r="S489"/>
      <c r="U489" s="23"/>
    </row>
    <row r="490" spans="1:30" s="14" customFormat="1" ht="10.5" customHeight="1" x14ac:dyDescent="0.25">
      <c r="A490" s="152">
        <v>1</v>
      </c>
      <c r="B490" s="107" t="s">
        <v>104</v>
      </c>
      <c r="C490" s="141"/>
      <c r="D490" s="142"/>
      <c r="E490" s="110"/>
      <c r="F490" s="141"/>
      <c r="G490" s="142"/>
      <c r="H490" s="110"/>
      <c r="I490" s="129"/>
      <c r="J490" s="118"/>
      <c r="K490" s="119"/>
      <c r="L490" s="157" t="s">
        <v>144</v>
      </c>
      <c r="M490" s="14" t="str">
        <f>IF(C490=R490,Q490,IF(F490=C490,N490,IF(F490&gt;C490,O490,IF(F490&lt;C490,P490,Q490))))</f>
        <v>NUEVO</v>
      </c>
      <c r="N490" s="19" t="s">
        <v>2</v>
      </c>
      <c r="O490" s="19" t="s">
        <v>3</v>
      </c>
      <c r="P490" s="19" t="s">
        <v>4</v>
      </c>
      <c r="Q490" s="19" t="s">
        <v>5</v>
      </c>
      <c r="R490"/>
      <c r="S490"/>
      <c r="U490" s="23"/>
    </row>
    <row r="491" spans="1:30" s="14" customFormat="1" ht="10.5" customHeight="1" x14ac:dyDescent="0.25">
      <c r="A491" s="152">
        <v>1</v>
      </c>
      <c r="B491" s="107" t="s">
        <v>138</v>
      </c>
      <c r="C491" s="141"/>
      <c r="D491" s="142"/>
      <c r="E491" s="110"/>
      <c r="F491" s="141"/>
      <c r="G491" s="142"/>
      <c r="H491" s="110"/>
      <c r="I491" s="129"/>
      <c r="J491" s="118"/>
      <c r="K491" s="119"/>
      <c r="L491" s="157" t="s">
        <v>145</v>
      </c>
      <c r="M491" s="14" t="str">
        <f>IF(C491=R491,Q491,IF(F491=C491,N491,IF(F491&gt;C491,O491,IF(F491&lt;C491,P491,Q491))))</f>
        <v>NUEVO</v>
      </c>
      <c r="N491" s="19" t="s">
        <v>2</v>
      </c>
      <c r="O491" s="19" t="s">
        <v>3</v>
      </c>
      <c r="P491" s="19" t="s">
        <v>4</v>
      </c>
      <c r="Q491" s="19" t="s">
        <v>5</v>
      </c>
      <c r="R491"/>
      <c r="S491"/>
      <c r="U491" s="23"/>
    </row>
    <row r="492" spans="1:30" s="14" customFormat="1" ht="10.5" customHeight="1" x14ac:dyDescent="0.25">
      <c r="A492" s="152">
        <v>1</v>
      </c>
      <c r="B492" s="27" t="s">
        <v>61</v>
      </c>
      <c r="C492" s="64"/>
      <c r="D492" s="16">
        <v>3.15</v>
      </c>
      <c r="E492" s="62"/>
      <c r="F492" s="64"/>
      <c r="G492" s="16">
        <v>3.15</v>
      </c>
      <c r="H492" s="62"/>
      <c r="I492" s="93">
        <f>IF(D492=R492,0,(+G492-D492)/+D492)</f>
        <v>0</v>
      </c>
      <c r="J492" s="17" t="str">
        <f t="shared" ref="J492" si="97">M492</f>
        <v>IGUAL</v>
      </c>
      <c r="K492" s="18"/>
      <c r="L492" s="157" t="s">
        <v>145</v>
      </c>
      <c r="M492" s="14" t="str">
        <f>IF(D492=R492,Q492,IF(G492=D492,N492,IF(G492&gt;D492,O492,IF(G492&lt;D492,P492,Q492))))</f>
        <v>IGUAL</v>
      </c>
      <c r="N492" s="19" t="s">
        <v>2</v>
      </c>
      <c r="O492" s="19" t="s">
        <v>3</v>
      </c>
      <c r="P492" s="19" t="s">
        <v>4</v>
      </c>
      <c r="Q492" s="19" t="s">
        <v>5</v>
      </c>
      <c r="R492"/>
      <c r="S492"/>
      <c r="T492" s="14">
        <f>+G492*59.08</f>
        <v>186.10199999999998</v>
      </c>
      <c r="U492" s="23"/>
    </row>
    <row r="493" spans="1:30" s="14" customFormat="1" ht="10.5" customHeight="1" x14ac:dyDescent="0.2">
      <c r="A493" s="152">
        <v>1</v>
      </c>
      <c r="B493" s="24" t="s">
        <v>99</v>
      </c>
      <c r="C493" s="71" t="s">
        <v>139</v>
      </c>
      <c r="D493" s="16" t="s">
        <v>44</v>
      </c>
      <c r="E493" s="62"/>
      <c r="F493" s="71" t="s">
        <v>139</v>
      </c>
      <c r="G493" s="16" t="s">
        <v>44</v>
      </c>
      <c r="H493" s="62"/>
      <c r="I493" s="93"/>
      <c r="J493" s="17" t="str">
        <f t="shared" ref="J493" si="98">M493</f>
        <v>IGUAL</v>
      </c>
      <c r="K493" s="18"/>
      <c r="L493" s="157" t="s">
        <v>145</v>
      </c>
      <c r="M493" s="14" t="str">
        <f>IF(D493=R493,Q493,IF(G493=D493,N493,IF(G493&gt;D493,O493,IF(G493&lt;D493,P493,Q493))))</f>
        <v>IGUAL</v>
      </c>
      <c r="N493" s="19" t="s">
        <v>2</v>
      </c>
      <c r="O493" s="19" t="s">
        <v>3</v>
      </c>
      <c r="P493" s="19" t="s">
        <v>4</v>
      </c>
      <c r="Q493" s="19" t="s">
        <v>5</v>
      </c>
      <c r="T493" s="23"/>
      <c r="U493" s="23"/>
    </row>
    <row r="494" spans="1:30" s="14" customFormat="1" ht="10.5" customHeight="1" x14ac:dyDescent="0.2">
      <c r="A494" s="152">
        <v>1</v>
      </c>
      <c r="B494" s="24"/>
      <c r="C494" s="71"/>
      <c r="D494" s="16"/>
      <c r="E494" s="62"/>
      <c r="F494" s="71"/>
      <c r="G494" s="16"/>
      <c r="H494" s="62"/>
      <c r="I494" s="93"/>
      <c r="J494" s="17"/>
      <c r="K494" s="18"/>
      <c r="L494" s="157" t="s">
        <v>145</v>
      </c>
      <c r="M494" s="14" t="str">
        <f>IF(D494=R494,Q494,IF(G494=D494,N494,IF(G494&gt;D494,O494,IF(G494&lt;D494,P494,Q494))))</f>
        <v>NUEVO</v>
      </c>
      <c r="N494" s="19" t="s">
        <v>2</v>
      </c>
      <c r="O494" s="19" t="s">
        <v>3</v>
      </c>
      <c r="P494" s="19" t="s">
        <v>4</v>
      </c>
      <c r="Q494" s="19" t="s">
        <v>5</v>
      </c>
      <c r="T494" s="23"/>
      <c r="U494" s="23"/>
    </row>
    <row r="495" spans="1:30" s="14" customFormat="1" ht="10.5" customHeight="1" x14ac:dyDescent="0.25">
      <c r="A495" s="152">
        <v>1</v>
      </c>
      <c r="B495" s="107" t="s">
        <v>105</v>
      </c>
      <c r="C495" s="141"/>
      <c r="D495" s="109"/>
      <c r="E495" s="110"/>
      <c r="F495" s="141"/>
      <c r="G495" s="109"/>
      <c r="H495" s="110"/>
      <c r="I495" s="129"/>
      <c r="J495" s="118"/>
      <c r="K495" s="119"/>
      <c r="L495" s="157" t="s">
        <v>144</v>
      </c>
      <c r="M495" s="14" t="str">
        <f>IF(C495=R495,Q495,IF(F495=C495,N495,IF(F495&gt;C495,O495,IF(F495&lt;C495,P495,Q495))))</f>
        <v>NUEVO</v>
      </c>
      <c r="N495" s="19" t="s">
        <v>2</v>
      </c>
      <c r="O495" s="19" t="s">
        <v>3</v>
      </c>
      <c r="P495" s="19" t="s">
        <v>4</v>
      </c>
      <c r="Q495" s="19" t="s">
        <v>5</v>
      </c>
      <c r="R495"/>
      <c r="S495"/>
      <c r="U495" s="23"/>
    </row>
    <row r="496" spans="1:30" s="14" customFormat="1" ht="10.5" customHeight="1" x14ac:dyDescent="0.25">
      <c r="A496" s="152">
        <v>1</v>
      </c>
      <c r="B496" s="107" t="s">
        <v>129</v>
      </c>
      <c r="C496" s="141"/>
      <c r="D496" s="109"/>
      <c r="E496" s="110"/>
      <c r="F496" s="141"/>
      <c r="G496" s="109"/>
      <c r="H496" s="110"/>
      <c r="I496" s="129"/>
      <c r="J496" s="118"/>
      <c r="K496" s="119"/>
      <c r="L496" s="157"/>
      <c r="N496" s="19"/>
      <c r="O496" s="19"/>
      <c r="P496" s="19"/>
      <c r="Q496" s="19"/>
      <c r="R496"/>
      <c r="S496"/>
      <c r="U496" s="23"/>
    </row>
    <row r="497" spans="1:22" s="14" customFormat="1" ht="10.5" customHeight="1" x14ac:dyDescent="0.2">
      <c r="A497" s="152">
        <v>1</v>
      </c>
      <c r="B497" s="144" t="s">
        <v>86</v>
      </c>
      <c r="C497" s="145"/>
      <c r="D497" s="39"/>
      <c r="E497" s="133"/>
      <c r="F497" s="145"/>
      <c r="G497" s="39"/>
      <c r="H497" s="133"/>
      <c r="I497" s="137"/>
      <c r="J497" s="40"/>
      <c r="K497" s="41"/>
      <c r="L497" s="157"/>
    </row>
    <row r="498" spans="1:22" s="14" customFormat="1" ht="10.5" customHeight="1" x14ac:dyDescent="0.2">
      <c r="A498" s="152">
        <v>1</v>
      </c>
      <c r="B498" s="143" t="s">
        <v>89</v>
      </c>
      <c r="C498" s="120"/>
      <c r="D498" s="109"/>
      <c r="E498" s="110"/>
      <c r="F498" s="120"/>
      <c r="G498" s="109"/>
      <c r="H498" s="110"/>
      <c r="I498" s="111"/>
      <c r="J498" s="112"/>
      <c r="K498" s="119"/>
      <c r="L498" s="157"/>
    </row>
    <row r="499" spans="1:22" s="14" customFormat="1" ht="10.5" customHeight="1" thickBot="1" x14ac:dyDescent="0.3">
      <c r="A499" s="152">
        <v>1</v>
      </c>
      <c r="B499" s="57" t="s">
        <v>0</v>
      </c>
      <c r="C499" s="85"/>
      <c r="D499" s="46">
        <v>0.1</v>
      </c>
      <c r="E499" s="73"/>
      <c r="F499" s="85"/>
      <c r="G499" s="46">
        <v>0.1</v>
      </c>
      <c r="H499" s="73"/>
      <c r="I499" s="95">
        <f>IF(D499=R499,0,(+G499-D499)/+D499)</f>
        <v>0</v>
      </c>
      <c r="J499" s="47" t="str">
        <f t="shared" ref="J499" si="99">M499</f>
        <v>IGUAL</v>
      </c>
      <c r="K499" s="31"/>
      <c r="L499" s="157" t="s">
        <v>145</v>
      </c>
      <c r="M499" s="14" t="str">
        <f>IF(D499=R499,Q499,IF(G499=D499,N499,IF(G499&gt;D499,O499,IF(G499&lt;D499,P499,Q499))))</f>
        <v>IGUAL</v>
      </c>
      <c r="N499" s="19" t="s">
        <v>2</v>
      </c>
      <c r="O499" s="19" t="s">
        <v>3</v>
      </c>
      <c r="P499" s="19" t="s">
        <v>4</v>
      </c>
      <c r="Q499" s="19" t="s">
        <v>5</v>
      </c>
      <c r="S499"/>
      <c r="T499" s="23"/>
    </row>
    <row r="500" spans="1:22" s="14" customFormat="1" ht="10.5" customHeight="1" thickBot="1" x14ac:dyDescent="0.25">
      <c r="A500" s="152">
        <v>1</v>
      </c>
      <c r="B500" s="53" t="s">
        <v>87</v>
      </c>
      <c r="C500" s="59"/>
      <c r="D500" s="48"/>
      <c r="E500" s="74"/>
      <c r="F500" s="59"/>
      <c r="G500" s="48"/>
      <c r="H500" s="74"/>
      <c r="I500" s="44"/>
      <c r="J500" s="44"/>
      <c r="K500" s="49"/>
      <c r="L500" s="157"/>
    </row>
    <row r="501" spans="1:22" s="14" customFormat="1" ht="10.5" customHeight="1" thickBot="1" x14ac:dyDescent="0.25">
      <c r="A501" s="152">
        <v>1</v>
      </c>
      <c r="B501" s="58" t="s">
        <v>88</v>
      </c>
      <c r="C501" s="86"/>
      <c r="D501" s="54"/>
      <c r="E501" s="87"/>
      <c r="F501" s="86"/>
      <c r="G501" s="54"/>
      <c r="H501" s="87"/>
      <c r="I501" s="98"/>
      <c r="J501" s="55"/>
      <c r="K501" s="52"/>
      <c r="L501" s="157"/>
    </row>
    <row r="502" spans="1:22" s="14" customFormat="1" ht="10.5" customHeight="1" thickBot="1" x14ac:dyDescent="0.25">
      <c r="A502" s="152">
        <v>1</v>
      </c>
      <c r="B502" s="53" t="s">
        <v>56</v>
      </c>
      <c r="C502" s="88"/>
      <c r="D502" s="43"/>
      <c r="E502" s="60"/>
      <c r="F502" s="88"/>
      <c r="G502" s="43"/>
      <c r="H502" s="60"/>
      <c r="I502" s="44"/>
      <c r="J502" s="44"/>
      <c r="K502" s="49"/>
      <c r="L502" s="157"/>
    </row>
    <row r="503" spans="1:22" s="14" customFormat="1" ht="10.5" customHeight="1" x14ac:dyDescent="0.2">
      <c r="A503" s="152">
        <v>1</v>
      </c>
      <c r="B503" s="170" t="s">
        <v>57</v>
      </c>
      <c r="C503" s="89"/>
      <c r="D503" s="36"/>
      <c r="E503" s="90"/>
      <c r="F503" s="89"/>
      <c r="G503" s="36"/>
      <c r="H503" s="90"/>
      <c r="I503" s="96"/>
      <c r="J503" s="37"/>
      <c r="K503" s="52"/>
      <c r="L503" s="157"/>
    </row>
    <row r="504" spans="1:22" s="14" customFormat="1" ht="10.5" customHeight="1" x14ac:dyDescent="0.25">
      <c r="A504" s="152">
        <v>1</v>
      </c>
      <c r="B504" s="173" t="s">
        <v>58</v>
      </c>
      <c r="C504" s="69">
        <v>0.15</v>
      </c>
      <c r="D504" s="12"/>
      <c r="E504" s="67"/>
      <c r="F504" s="69">
        <v>0.15</v>
      </c>
      <c r="G504" s="12"/>
      <c r="H504" s="67"/>
      <c r="I504" s="93">
        <f>IF(C504=R504,0,(+F504-C504)/+C504)</f>
        <v>0</v>
      </c>
      <c r="J504" s="17" t="str">
        <f>M504</f>
        <v>IGUAL</v>
      </c>
      <c r="K504" s="18"/>
      <c r="L504" s="157" t="s">
        <v>144</v>
      </c>
      <c r="M504" s="14" t="str">
        <f>IF(C504=R504,Q504,IF(F504=C504,N504,IF(F504&gt;C504,O504,IF(F504&lt;C504,P504,Q504))))</f>
        <v>IGUAL</v>
      </c>
      <c r="N504" s="19" t="s">
        <v>2</v>
      </c>
      <c r="O504" s="19" t="s">
        <v>3</v>
      </c>
      <c r="P504" s="19" t="s">
        <v>4</v>
      </c>
      <c r="Q504" s="19" t="s">
        <v>5</v>
      </c>
      <c r="R504"/>
      <c r="S504"/>
      <c r="T504"/>
      <c r="U504"/>
      <c r="V504"/>
    </row>
    <row r="505" spans="1:22" s="14" customFormat="1" ht="10.5" customHeight="1" x14ac:dyDescent="0.25">
      <c r="A505" s="152">
        <v>1</v>
      </c>
      <c r="B505" s="173" t="s">
        <v>59</v>
      </c>
      <c r="C505" s="69">
        <v>0.1</v>
      </c>
      <c r="D505" s="12"/>
      <c r="E505" s="67"/>
      <c r="F505" s="69">
        <v>0.1</v>
      </c>
      <c r="G505" s="12"/>
      <c r="H505" s="67"/>
      <c r="I505" s="93">
        <f>IF(C505=R505,0,(+F505-C505)/+C505)</f>
        <v>0</v>
      </c>
      <c r="J505" s="17" t="str">
        <f>M505</f>
        <v>IGUAL</v>
      </c>
      <c r="K505" s="18"/>
      <c r="L505" s="157" t="s">
        <v>144</v>
      </c>
      <c r="M505" s="14" t="str">
        <f>IF(C505=R505,Q505,IF(F505=C505,N505,IF(F505&gt;C505,O505,IF(F505&lt;C505,P505,Q505))))</f>
        <v>IGUAL</v>
      </c>
      <c r="N505" s="19" t="s">
        <v>2</v>
      </c>
      <c r="O505" s="19" t="s">
        <v>3</v>
      </c>
      <c r="P505" s="19" t="s">
        <v>4</v>
      </c>
      <c r="Q505" s="19" t="s">
        <v>5</v>
      </c>
      <c r="R505"/>
      <c r="S505"/>
      <c r="T505"/>
      <c r="U505"/>
      <c r="V505"/>
    </row>
    <row r="506" spans="1:22" s="14" customFormat="1" ht="10.5" customHeight="1" thickBot="1" x14ac:dyDescent="0.3">
      <c r="A506" s="152">
        <v>1</v>
      </c>
      <c r="B506" s="174" t="s">
        <v>60</v>
      </c>
      <c r="C506" s="91">
        <v>0.05</v>
      </c>
      <c r="D506" s="32"/>
      <c r="E506" s="92"/>
      <c r="F506" s="91">
        <v>0.05</v>
      </c>
      <c r="G506" s="32"/>
      <c r="H506" s="92"/>
      <c r="I506" s="99">
        <f>IF(C506=R506,0,(+F506-C506)/+C506)</f>
        <v>0</v>
      </c>
      <c r="J506" s="33" t="str">
        <f>M506</f>
        <v>IGUAL</v>
      </c>
      <c r="K506" s="34"/>
      <c r="L506" s="157" t="s">
        <v>144</v>
      </c>
      <c r="M506" s="14" t="str">
        <f>IF(C506=R506,Q506,IF(F506=C506,N506,IF(F506&gt;C506,O506,IF(F506&lt;C506,P506,Q506))))</f>
        <v>IGUAL</v>
      </c>
      <c r="N506" s="19" t="s">
        <v>2</v>
      </c>
      <c r="O506" s="19" t="s">
        <v>3</v>
      </c>
      <c r="P506" s="19" t="s">
        <v>4</v>
      </c>
      <c r="Q506" s="19" t="s">
        <v>5</v>
      </c>
      <c r="R506"/>
      <c r="S506"/>
      <c r="T506"/>
      <c r="U506"/>
      <c r="V506"/>
    </row>
    <row r="507" spans="1:22" s="2" customFormat="1" ht="9.75" customHeight="1" x14ac:dyDescent="0.25">
      <c r="A507" s="152">
        <v>1</v>
      </c>
      <c r="B507" s="6"/>
      <c r="C507" s="3"/>
      <c r="F507" s="3"/>
      <c r="I507" s="5"/>
      <c r="J507" s="5"/>
      <c r="K507" s="4"/>
      <c r="L507" s="4"/>
    </row>
    <row r="508" spans="1:22" s="2" customFormat="1" ht="9.75" customHeight="1" x14ac:dyDescent="0.25">
      <c r="A508" s="152">
        <v>1</v>
      </c>
      <c r="B508" s="6"/>
      <c r="C508" s="3"/>
      <c r="F508" s="3"/>
      <c r="I508" s="5"/>
      <c r="J508" s="5"/>
      <c r="K508" s="4"/>
      <c r="L508" s="4"/>
    </row>
    <row r="509" spans="1:22" s="2" customFormat="1" ht="9.75" customHeight="1" x14ac:dyDescent="0.25">
      <c r="A509" s="152">
        <v>1</v>
      </c>
      <c r="B509" s="6"/>
      <c r="C509" s="3"/>
      <c r="F509" s="3"/>
      <c r="I509" s="5"/>
      <c r="J509" s="5"/>
      <c r="K509" s="4"/>
      <c r="L509" s="4"/>
    </row>
    <row r="510" spans="1:22" s="2" customFormat="1" ht="9.75" customHeight="1" x14ac:dyDescent="0.25">
      <c r="A510" s="152">
        <v>1</v>
      </c>
      <c r="B510" s="6"/>
      <c r="C510" s="3"/>
      <c r="F510" s="3"/>
      <c r="I510" s="5"/>
      <c r="J510" s="5"/>
      <c r="K510" s="4"/>
      <c r="L510" s="4"/>
    </row>
    <row r="511" spans="1:22" s="2" customFormat="1" ht="9.75" customHeight="1" x14ac:dyDescent="0.25">
      <c r="A511" s="152">
        <v>1</v>
      </c>
      <c r="B511" s="6"/>
      <c r="C511" s="3"/>
      <c r="F511" s="3"/>
      <c r="I511" s="5"/>
      <c r="J511" s="5"/>
      <c r="K511" s="4"/>
      <c r="L511" s="4"/>
    </row>
    <row r="512" spans="1:22" s="2" customFormat="1" ht="9.75" customHeight="1" x14ac:dyDescent="0.25">
      <c r="A512" s="152">
        <v>1</v>
      </c>
      <c r="B512" s="6"/>
      <c r="C512" s="3"/>
      <c r="F512" s="3"/>
      <c r="I512" s="5"/>
      <c r="J512" s="5"/>
      <c r="K512" s="4"/>
      <c r="L512" s="4"/>
    </row>
    <row r="513" spans="1:12" s="2" customFormat="1" ht="9.75" customHeight="1" x14ac:dyDescent="0.25">
      <c r="A513" s="152">
        <v>1</v>
      </c>
      <c r="B513" s="6"/>
      <c r="C513" s="3"/>
      <c r="F513" s="3"/>
      <c r="I513" s="5"/>
      <c r="J513" s="5"/>
      <c r="K513" s="4"/>
      <c r="L513" s="4"/>
    </row>
    <row r="514" spans="1:12" s="2" customFormat="1" ht="9.75" customHeight="1" x14ac:dyDescent="0.25">
      <c r="A514" s="152">
        <v>1</v>
      </c>
      <c r="B514" s="6"/>
      <c r="C514" s="3"/>
      <c r="F514" s="3"/>
      <c r="I514" s="5"/>
      <c r="J514" s="5"/>
      <c r="K514" s="4"/>
      <c r="L514" s="4"/>
    </row>
    <row r="515" spans="1:12" s="2" customFormat="1" ht="9.75" customHeight="1" x14ac:dyDescent="0.25">
      <c r="A515" s="152">
        <v>1</v>
      </c>
      <c r="B515" s="6"/>
      <c r="C515" s="3"/>
      <c r="F515" s="3"/>
      <c r="I515" s="5"/>
      <c r="J515" s="5"/>
      <c r="K515" s="4"/>
      <c r="L515" s="4"/>
    </row>
    <row r="516" spans="1:12" s="2" customFormat="1" ht="9.75" customHeight="1" x14ac:dyDescent="0.25">
      <c r="A516" s="152">
        <v>1</v>
      </c>
      <c r="B516" s="6"/>
      <c r="C516" s="3"/>
      <c r="F516" s="3"/>
      <c r="I516" s="5"/>
      <c r="J516" s="5"/>
      <c r="K516" s="4"/>
      <c r="L516" s="4"/>
    </row>
    <row r="517" spans="1:12" s="2" customFormat="1" ht="9.75" customHeight="1" x14ac:dyDescent="0.25">
      <c r="A517" s="152">
        <v>1</v>
      </c>
      <c r="B517" s="6"/>
      <c r="C517" s="3"/>
      <c r="F517" s="3"/>
      <c r="I517" s="5"/>
      <c r="J517" s="5"/>
      <c r="K517" s="4"/>
      <c r="L517" s="4"/>
    </row>
    <row r="518" spans="1:12" s="2" customFormat="1" ht="9.75" customHeight="1" x14ac:dyDescent="0.25">
      <c r="A518" s="152">
        <v>1</v>
      </c>
      <c r="B518" s="6"/>
      <c r="C518" s="3"/>
      <c r="F518" s="3"/>
      <c r="I518" s="5"/>
      <c r="J518" s="5"/>
      <c r="K518" s="4"/>
      <c r="L518" s="4"/>
    </row>
    <row r="519" spans="1:12" s="2" customFormat="1" ht="9.75" customHeight="1" x14ac:dyDescent="0.25">
      <c r="A519" s="152">
        <v>1</v>
      </c>
      <c r="B519" s="6"/>
      <c r="C519" s="3"/>
      <c r="F519" s="3"/>
      <c r="I519" s="5"/>
      <c r="J519" s="5"/>
      <c r="K519" s="4"/>
      <c r="L519" s="4"/>
    </row>
    <row r="520" spans="1:12" s="2" customFormat="1" ht="9.75" customHeight="1" x14ac:dyDescent="0.25">
      <c r="A520" s="152">
        <v>1</v>
      </c>
      <c r="B520" s="6"/>
      <c r="C520" s="3"/>
      <c r="F520" s="3"/>
      <c r="I520" s="5"/>
      <c r="J520" s="5"/>
      <c r="K520" s="4"/>
      <c r="L520" s="4"/>
    </row>
    <row r="521" spans="1:12" s="2" customFormat="1" ht="9.75" customHeight="1" x14ac:dyDescent="0.25">
      <c r="A521" s="152">
        <v>1</v>
      </c>
      <c r="B521" s="6"/>
      <c r="C521" s="3"/>
      <c r="F521" s="3"/>
      <c r="I521" s="5"/>
      <c r="J521" s="5"/>
      <c r="K521" s="4"/>
      <c r="L521" s="4"/>
    </row>
    <row r="522" spans="1:12" s="2" customFormat="1" ht="9.75" customHeight="1" x14ac:dyDescent="0.25">
      <c r="A522" s="152">
        <v>1</v>
      </c>
      <c r="B522" s="6"/>
      <c r="C522" s="3"/>
      <c r="F522" s="3"/>
      <c r="I522" s="5"/>
      <c r="J522" s="5"/>
      <c r="K522" s="4"/>
      <c r="L522" s="4"/>
    </row>
    <row r="523" spans="1:12" s="2" customFormat="1" ht="9.75" customHeight="1" x14ac:dyDescent="0.25">
      <c r="A523" s="152">
        <v>1</v>
      </c>
      <c r="B523" s="6"/>
      <c r="C523" s="3"/>
      <c r="F523" s="3"/>
      <c r="I523" s="5"/>
      <c r="J523" s="5"/>
      <c r="K523" s="4"/>
      <c r="L523" s="4"/>
    </row>
    <row r="524" spans="1:12" s="2" customFormat="1" ht="9.75" customHeight="1" x14ac:dyDescent="0.25">
      <c r="A524" s="152">
        <v>1</v>
      </c>
      <c r="B524" s="6"/>
      <c r="C524" s="3"/>
      <c r="F524" s="3"/>
      <c r="I524" s="5"/>
      <c r="J524" s="5"/>
      <c r="K524" s="4"/>
      <c r="L524" s="4"/>
    </row>
    <row r="525" spans="1:12" s="2" customFormat="1" ht="9.75" customHeight="1" x14ac:dyDescent="0.25">
      <c r="A525" s="152">
        <v>1</v>
      </c>
      <c r="B525" s="6"/>
      <c r="C525" s="3"/>
      <c r="F525" s="3"/>
      <c r="I525" s="5"/>
      <c r="J525" s="5"/>
      <c r="K525" s="4"/>
      <c r="L525" s="4"/>
    </row>
    <row r="526" spans="1:12" s="2" customFormat="1" ht="9.75" customHeight="1" x14ac:dyDescent="0.25">
      <c r="A526" s="152">
        <v>1</v>
      </c>
      <c r="B526" s="6"/>
      <c r="C526" s="3"/>
      <c r="F526" s="3"/>
      <c r="I526" s="5"/>
      <c r="J526" s="5"/>
      <c r="K526" s="4"/>
      <c r="L526" s="4"/>
    </row>
    <row r="527" spans="1:12" s="2" customFormat="1" ht="9.75" customHeight="1" x14ac:dyDescent="0.25">
      <c r="A527" s="152">
        <v>1</v>
      </c>
      <c r="B527" s="6"/>
      <c r="C527" s="3"/>
      <c r="F527" s="3"/>
      <c r="I527" s="5"/>
      <c r="J527" s="5"/>
      <c r="K527" s="4"/>
      <c r="L527" s="4"/>
    </row>
    <row r="528" spans="1:12" ht="9.75" customHeight="1" x14ac:dyDescent="0.25">
      <c r="A528" s="152">
        <v>1</v>
      </c>
    </row>
    <row r="529" spans="1:1" ht="9.75" customHeight="1" x14ac:dyDescent="0.25">
      <c r="A529" s="152">
        <v>1</v>
      </c>
    </row>
    <row r="530" spans="1:1" ht="9.75" customHeight="1" x14ac:dyDescent="0.25">
      <c r="A530" s="152">
        <v>1</v>
      </c>
    </row>
    <row r="531" spans="1:1" ht="9.75" customHeight="1" x14ac:dyDescent="0.25">
      <c r="A531" s="152">
        <v>1</v>
      </c>
    </row>
    <row r="532" spans="1:1" ht="9.75" customHeight="1" x14ac:dyDescent="0.25">
      <c r="A532" s="152">
        <v>1</v>
      </c>
    </row>
    <row r="533" spans="1:1" ht="9.75" customHeight="1" x14ac:dyDescent="0.25">
      <c r="A533" s="152">
        <v>1</v>
      </c>
    </row>
    <row r="534" spans="1:1" ht="9.75" customHeight="1" x14ac:dyDescent="0.25">
      <c r="A534" s="152">
        <v>1</v>
      </c>
    </row>
    <row r="535" spans="1:1" ht="9.75" customHeight="1" x14ac:dyDescent="0.25">
      <c r="A535" s="152">
        <v>1</v>
      </c>
    </row>
    <row r="536" spans="1:1" ht="9.75" customHeight="1" x14ac:dyDescent="0.25">
      <c r="A536" s="152">
        <v>1</v>
      </c>
    </row>
    <row r="537" spans="1:1" ht="9.75" customHeight="1" x14ac:dyDescent="0.25">
      <c r="A537" s="152">
        <v>1</v>
      </c>
    </row>
    <row r="538" spans="1:1" ht="9.75" customHeight="1" x14ac:dyDescent="0.25">
      <c r="A538" s="152">
        <v>1</v>
      </c>
    </row>
    <row r="539" spans="1:1" ht="9.75" customHeight="1" x14ac:dyDescent="0.25">
      <c r="A539" s="152">
        <v>1</v>
      </c>
    </row>
    <row r="540" spans="1:1" ht="9.75" customHeight="1" x14ac:dyDescent="0.25">
      <c r="A540" s="152">
        <v>1</v>
      </c>
    </row>
    <row r="541" spans="1:1" ht="9.75" customHeight="1" x14ac:dyDescent="0.25">
      <c r="A541" s="152">
        <v>1</v>
      </c>
    </row>
    <row r="542" spans="1:1" ht="9.75" customHeight="1" x14ac:dyDescent="0.25">
      <c r="A542" s="152">
        <v>1</v>
      </c>
    </row>
    <row r="543" spans="1:1" ht="9.75" customHeight="1" x14ac:dyDescent="0.25">
      <c r="A543" s="152">
        <v>1</v>
      </c>
    </row>
    <row r="544" spans="1:1" ht="9.75" customHeight="1" x14ac:dyDescent="0.25">
      <c r="A544" s="152">
        <v>1</v>
      </c>
    </row>
    <row r="545" spans="1:1" ht="9.75" customHeight="1" x14ac:dyDescent="0.25">
      <c r="A545" s="152">
        <v>1</v>
      </c>
    </row>
    <row r="546" spans="1:1" ht="9.75" customHeight="1" x14ac:dyDescent="0.25">
      <c r="A546" s="152">
        <v>1</v>
      </c>
    </row>
    <row r="547" spans="1:1" ht="9.75" customHeight="1" x14ac:dyDescent="0.25">
      <c r="A547" s="152">
        <v>1</v>
      </c>
    </row>
    <row r="548" spans="1:1" ht="9.75" customHeight="1" x14ac:dyDescent="0.25">
      <c r="A548" s="152">
        <v>1</v>
      </c>
    </row>
    <row r="549" spans="1:1" ht="9.75" customHeight="1" x14ac:dyDescent="0.25">
      <c r="A549" s="152">
        <v>1</v>
      </c>
    </row>
    <row r="550" spans="1:1" ht="9.75" customHeight="1" x14ac:dyDescent="0.25">
      <c r="A550" s="152">
        <v>1</v>
      </c>
    </row>
    <row r="551" spans="1:1" ht="9.75" customHeight="1" x14ac:dyDescent="0.25">
      <c r="A551" s="152">
        <v>1</v>
      </c>
    </row>
    <row r="552" spans="1:1" ht="9.75" customHeight="1" x14ac:dyDescent="0.25">
      <c r="A552" s="152">
        <v>1</v>
      </c>
    </row>
    <row r="553" spans="1:1" x14ac:dyDescent="0.25">
      <c r="A553" s="152">
        <v>1</v>
      </c>
    </row>
    <row r="554" spans="1:1" x14ac:dyDescent="0.25">
      <c r="A554" s="152">
        <v>1</v>
      </c>
    </row>
    <row r="555" spans="1:1" x14ac:dyDescent="0.25">
      <c r="A555" s="152">
        <v>1</v>
      </c>
    </row>
    <row r="556" spans="1:1" x14ac:dyDescent="0.25">
      <c r="A556" s="152">
        <v>1</v>
      </c>
    </row>
    <row r="557" spans="1:1" x14ac:dyDescent="0.25">
      <c r="A557" s="152">
        <v>1</v>
      </c>
    </row>
    <row r="558" spans="1:1" x14ac:dyDescent="0.25">
      <c r="A558" s="152">
        <v>1</v>
      </c>
    </row>
    <row r="559" spans="1:1" x14ac:dyDescent="0.25">
      <c r="A559" s="152">
        <v>1</v>
      </c>
    </row>
    <row r="560" spans="1:1" x14ac:dyDescent="0.25">
      <c r="A560" s="152">
        <v>1</v>
      </c>
    </row>
    <row r="561" spans="1:1" x14ac:dyDescent="0.25">
      <c r="A561" s="152">
        <v>1</v>
      </c>
    </row>
    <row r="562" spans="1:1" x14ac:dyDescent="0.25">
      <c r="A562" s="152">
        <v>1</v>
      </c>
    </row>
    <row r="563" spans="1:1" x14ac:dyDescent="0.25">
      <c r="A563" s="152">
        <v>1</v>
      </c>
    </row>
    <row r="564" spans="1:1" x14ac:dyDescent="0.25">
      <c r="A564" s="152">
        <v>1</v>
      </c>
    </row>
    <row r="565" spans="1:1" x14ac:dyDescent="0.25">
      <c r="A565" s="152">
        <v>1</v>
      </c>
    </row>
    <row r="566" spans="1:1" x14ac:dyDescent="0.25">
      <c r="A566" s="152">
        <v>1</v>
      </c>
    </row>
    <row r="567" spans="1:1" x14ac:dyDescent="0.25">
      <c r="A567" s="152">
        <v>1</v>
      </c>
    </row>
  </sheetData>
  <autoFilter ref="B6:Z567" xr:uid="{00000000-0009-0000-0000-000001000000}"/>
  <mergeCells count="10">
    <mergeCell ref="B2:K2"/>
    <mergeCell ref="B1:K1"/>
    <mergeCell ref="I11:K11"/>
    <mergeCell ref="C4:E4"/>
    <mergeCell ref="F4:H4"/>
    <mergeCell ref="I4:K5"/>
    <mergeCell ref="C5:E5"/>
    <mergeCell ref="F5:H5"/>
    <mergeCell ref="B4:B6"/>
    <mergeCell ref="B3:K3"/>
  </mergeCells>
  <phoneticPr fontId="0" type="noConversion"/>
  <printOptions horizontalCentered="1" gridLines="1"/>
  <pageMargins left="0.23622047244094491" right="0.17" top="0.27559055118110237" bottom="0.39370078740157483" header="0" footer="0"/>
  <pageSetup scale="87" orientation="portrait" horizontalDpi="4294967293" verticalDpi="200" r:id="rId1"/>
  <headerFooter alignWithMargins="0">
    <oddFooter>Página &amp;P de &amp;N</oddFooter>
  </headerFooter>
  <ignoredErrors>
    <ignoredError sqref="I43"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3</vt:i4>
      </vt:variant>
    </vt:vector>
  </HeadingPairs>
  <TitlesOfParts>
    <vt:vector size="5" baseType="lpstr">
      <vt:lpstr>ANEXO VII COMPARATIVO (formato)</vt:lpstr>
      <vt:lpstr>COMPARATIVO (2)</vt:lpstr>
      <vt:lpstr>'COMPARATIVO (2)'!_Hlk88311024</vt:lpstr>
      <vt:lpstr>'COMPARATIVO (2)'!Área_de_impresión</vt:lpstr>
      <vt:lpstr>'COMPARATIVO (2)'!Títulos_a_imprimir</vt:lpstr>
    </vt:vector>
  </TitlesOfParts>
  <Company>Partido Acción Nacional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Dirección de Sistemas</dc:creator>
  <cp:lastModifiedBy>GUILLERMO</cp:lastModifiedBy>
  <cp:lastPrinted>2020-09-30T19:34:49Z</cp:lastPrinted>
  <dcterms:created xsi:type="dcterms:W3CDTF">1998-08-28T20:12:56Z</dcterms:created>
  <dcterms:modified xsi:type="dcterms:W3CDTF">2022-11-24T05:53:33Z</dcterms:modified>
</cp:coreProperties>
</file>